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5" windowWidth="28140" windowHeight="10935" activeTab="3"/>
  </bookViews>
  <sheets>
    <sheet name="Informacion Entidad" sheetId="1" r:id="rId1"/>
    <sheet name="Liquidacion " sheetId="2" r:id="rId2"/>
    <sheet name="Hoja4" sheetId="4" state="hidden" r:id="rId3"/>
    <sheet name="ARMADO PARA ENVIAR" sheetId="6" r:id="rId4"/>
  </sheets>
  <externalReferences>
    <externalReference r:id="rId5"/>
  </externalReferences>
  <definedNames>
    <definedName name="_xlnm._FilterDatabase" localSheetId="3" hidden="1">[1]MASTERCARD!$B$3:$Q$39</definedName>
    <definedName name="_xlnm._FilterDatabase" localSheetId="0" hidden="1">'Informacion Entidad'!$A$1:$R$55</definedName>
  </definedNames>
  <calcPr calcId="145621"/>
</workbook>
</file>

<file path=xl/calcChain.xml><?xml version="1.0" encoding="utf-8"?>
<calcChain xmlns="http://schemas.openxmlformats.org/spreadsheetml/2006/main">
  <c r="O118" i="6" l="1"/>
  <c r="D118" i="6"/>
  <c r="C118" i="6"/>
  <c r="B88" i="6"/>
  <c r="B89" i="6" s="1"/>
  <c r="O77" i="6"/>
  <c r="D77" i="6"/>
  <c r="C77" i="6"/>
  <c r="B47" i="6"/>
  <c r="B48" i="6" s="1"/>
  <c r="O36" i="6"/>
  <c r="D36" i="6"/>
  <c r="C36" i="6"/>
  <c r="B6" i="6"/>
  <c r="B7" i="6" s="1"/>
  <c r="B8" i="6" s="1"/>
  <c r="J2" i="6"/>
  <c r="E5" i="2"/>
  <c r="B90" i="6" l="1"/>
  <c r="B49" i="6"/>
  <c r="B9" i="6"/>
  <c r="B91" i="6" l="1"/>
  <c r="B50" i="6"/>
  <c r="B10" i="6"/>
  <c r="N5" i="2"/>
  <c r="M5" i="2"/>
  <c r="L5" i="2"/>
  <c r="K5" i="2"/>
  <c r="J5" i="2"/>
  <c r="H5" i="2"/>
  <c r="F5" i="2"/>
  <c r="B92" i="6" l="1"/>
  <c r="B51" i="6"/>
  <c r="B11" i="6"/>
  <c r="B93" i="6" l="1"/>
  <c r="B52" i="6"/>
  <c r="B12" i="6"/>
  <c r="O36" i="2"/>
  <c r="B94" i="6" l="1"/>
  <c r="B53" i="6"/>
  <c r="B13" i="6"/>
  <c r="J2" i="2"/>
  <c r="B2" i="2"/>
  <c r="B6" i="2"/>
  <c r="D36" i="2"/>
  <c r="C36" i="2"/>
  <c r="B95" i="6" l="1"/>
  <c r="B54" i="6"/>
  <c r="B14" i="6"/>
  <c r="E6" i="2"/>
  <c r="M6" i="2"/>
  <c r="N6" i="2"/>
  <c r="K6" i="2"/>
  <c r="L6" i="2"/>
  <c r="F6" i="2"/>
  <c r="G6" i="2" s="1"/>
  <c r="H6" i="2"/>
  <c r="I6" i="2" s="1"/>
  <c r="J6" i="2"/>
  <c r="G5" i="2"/>
  <c r="I5" i="2"/>
  <c r="B7" i="2"/>
  <c r="B96" i="6" l="1"/>
  <c r="B55" i="6"/>
  <c r="B15" i="6"/>
  <c r="E7" i="2"/>
  <c r="M7" i="2"/>
  <c r="J7" i="2"/>
  <c r="N7" i="2"/>
  <c r="K7" i="2"/>
  <c r="F7" i="2"/>
  <c r="L7" i="2"/>
  <c r="H7" i="2"/>
  <c r="P5" i="2"/>
  <c r="P6" i="2"/>
  <c r="Q6" i="2" s="1"/>
  <c r="B8" i="2"/>
  <c r="B97" i="6" l="1"/>
  <c r="B56" i="6"/>
  <c r="B16" i="6"/>
  <c r="G7" i="2"/>
  <c r="E8" i="2"/>
  <c r="L8" i="2"/>
  <c r="H8" i="2"/>
  <c r="I8" i="2" s="1"/>
  <c r="M8" i="2"/>
  <c r="J8" i="2"/>
  <c r="N8" i="2"/>
  <c r="K8" i="2"/>
  <c r="F8" i="2"/>
  <c r="I7" i="2"/>
  <c r="Q5" i="2"/>
  <c r="B9" i="2"/>
  <c r="P7" i="2" l="1"/>
  <c r="B98" i="6"/>
  <c r="B57" i="6"/>
  <c r="B17" i="6"/>
  <c r="G8" i="2"/>
  <c r="P8" i="2" s="1"/>
  <c r="Q8" i="2" s="1"/>
  <c r="E9" i="2"/>
  <c r="N9" i="2"/>
  <c r="L9" i="2"/>
  <c r="H9" i="2"/>
  <c r="I9" i="2" s="1"/>
  <c r="J9" i="2"/>
  <c r="K9" i="2"/>
  <c r="M9" i="2"/>
  <c r="F9" i="2"/>
  <c r="G9" i="2" s="1"/>
  <c r="Q7" i="2"/>
  <c r="B10" i="2"/>
  <c r="B99" i="6" l="1"/>
  <c r="B58" i="6"/>
  <c r="B18" i="6"/>
  <c r="E10" i="2"/>
  <c r="M10" i="2"/>
  <c r="N10" i="2"/>
  <c r="K10" i="2"/>
  <c r="L10" i="2"/>
  <c r="F10" i="2"/>
  <c r="H10" i="2"/>
  <c r="J10" i="2"/>
  <c r="P9" i="2"/>
  <c r="Q9" i="2" s="1"/>
  <c r="B11" i="2"/>
  <c r="B100" i="6" l="1"/>
  <c r="B59" i="6"/>
  <c r="B19" i="6"/>
  <c r="E11" i="2"/>
  <c r="M11" i="2"/>
  <c r="J11" i="2"/>
  <c r="N11" i="2"/>
  <c r="K11" i="2"/>
  <c r="F11" i="2"/>
  <c r="G11" i="2" s="1"/>
  <c r="L11" i="2"/>
  <c r="H11" i="2"/>
  <c r="I11" i="2" s="1"/>
  <c r="G10" i="2"/>
  <c r="I10" i="2"/>
  <c r="B12" i="2"/>
  <c r="B101" i="6" l="1"/>
  <c r="B60" i="6"/>
  <c r="B20" i="6"/>
  <c r="E12" i="2"/>
  <c r="L12" i="2"/>
  <c r="H12" i="2"/>
  <c r="I12" i="2" s="1"/>
  <c r="M12" i="2"/>
  <c r="J12" i="2"/>
  <c r="N12" i="2"/>
  <c r="K12" i="2"/>
  <c r="F12" i="2"/>
  <c r="G12" i="2" s="1"/>
  <c r="P10" i="2"/>
  <c r="Q10" i="2" s="1"/>
  <c r="P11" i="2"/>
  <c r="Q11" i="2" s="1"/>
  <c r="B13" i="2"/>
  <c r="B102" i="6" l="1"/>
  <c r="B61" i="6"/>
  <c r="B21" i="6"/>
  <c r="E13" i="2"/>
  <c r="N13" i="2"/>
  <c r="L13" i="2"/>
  <c r="H13" i="2"/>
  <c r="I13" i="2" s="1"/>
  <c r="J13" i="2"/>
  <c r="K13" i="2"/>
  <c r="M13" i="2"/>
  <c r="F13" i="2"/>
  <c r="G13" i="2" s="1"/>
  <c r="P12" i="2"/>
  <c r="Q12" i="2" s="1"/>
  <c r="B14" i="2"/>
  <c r="B103" i="6" l="1"/>
  <c r="B62" i="6"/>
  <c r="B22" i="6"/>
  <c r="E14" i="2"/>
  <c r="M14" i="2"/>
  <c r="N14" i="2"/>
  <c r="K14" i="2"/>
  <c r="L14" i="2"/>
  <c r="F14" i="2"/>
  <c r="G14" i="2" s="1"/>
  <c r="H14" i="2"/>
  <c r="I14" i="2" s="1"/>
  <c r="J14" i="2"/>
  <c r="P13" i="2"/>
  <c r="Q13" i="2" s="1"/>
  <c r="B15" i="2"/>
  <c r="B104" i="6" l="1"/>
  <c r="B63" i="6"/>
  <c r="B23" i="6"/>
  <c r="E15" i="2"/>
  <c r="M15" i="2"/>
  <c r="J15" i="2"/>
  <c r="N15" i="2"/>
  <c r="K15" i="2"/>
  <c r="F15" i="2"/>
  <c r="G15" i="2" s="1"/>
  <c r="L15" i="2"/>
  <c r="H15" i="2"/>
  <c r="I15" i="2" s="1"/>
  <c r="P14" i="2"/>
  <c r="Q14" i="2" s="1"/>
  <c r="B16" i="2"/>
  <c r="B105" i="6" l="1"/>
  <c r="B64" i="6"/>
  <c r="B24" i="6"/>
  <c r="E16" i="2"/>
  <c r="L16" i="2"/>
  <c r="H16" i="2"/>
  <c r="I16" i="2" s="1"/>
  <c r="M16" i="2"/>
  <c r="J16" i="2"/>
  <c r="N16" i="2"/>
  <c r="K16" i="2"/>
  <c r="F16" i="2"/>
  <c r="G16" i="2" s="1"/>
  <c r="P15" i="2"/>
  <c r="Q15" i="2" s="1"/>
  <c r="B17" i="2"/>
  <c r="B106" i="6" l="1"/>
  <c r="B65" i="6"/>
  <c r="B25" i="6"/>
  <c r="E17" i="2"/>
  <c r="N17" i="2"/>
  <c r="L17" i="2"/>
  <c r="H17" i="2"/>
  <c r="I17" i="2" s="1"/>
  <c r="J17" i="2"/>
  <c r="K17" i="2"/>
  <c r="M17" i="2"/>
  <c r="F17" i="2"/>
  <c r="G17" i="2" s="1"/>
  <c r="P16" i="2"/>
  <c r="Q16" i="2" s="1"/>
  <c r="B18" i="2"/>
  <c r="B107" i="6" l="1"/>
  <c r="B66" i="6"/>
  <c r="B26" i="6"/>
  <c r="E18" i="2"/>
  <c r="M18" i="2"/>
  <c r="J18" i="2"/>
  <c r="N18" i="2"/>
  <c r="K18" i="2"/>
  <c r="L18" i="2"/>
  <c r="F18" i="2"/>
  <c r="G18" i="2" s="1"/>
  <c r="H18" i="2"/>
  <c r="I18" i="2" s="1"/>
  <c r="P17" i="2"/>
  <c r="Q17" i="2" s="1"/>
  <c r="B19" i="2"/>
  <c r="B108" i="6" l="1"/>
  <c r="B67" i="6"/>
  <c r="B27" i="6"/>
  <c r="E19" i="2"/>
  <c r="M19" i="2"/>
  <c r="J19" i="2"/>
  <c r="N19" i="2"/>
  <c r="K19" i="2"/>
  <c r="F19" i="2"/>
  <c r="G19" i="2" s="1"/>
  <c r="L19" i="2"/>
  <c r="H19" i="2"/>
  <c r="I19" i="2" s="1"/>
  <c r="P18" i="2"/>
  <c r="Q18" i="2" s="1"/>
  <c r="B20" i="2"/>
  <c r="B109" i="6" l="1"/>
  <c r="B68" i="6"/>
  <c r="B28" i="6"/>
  <c r="E20" i="2"/>
  <c r="L20" i="2"/>
  <c r="H20" i="2"/>
  <c r="I20" i="2" s="1"/>
  <c r="M20" i="2"/>
  <c r="J20" i="2"/>
  <c r="N20" i="2"/>
  <c r="K20" i="2"/>
  <c r="F20" i="2"/>
  <c r="G20" i="2" s="1"/>
  <c r="P19" i="2"/>
  <c r="Q19" i="2" s="1"/>
  <c r="B21" i="2"/>
  <c r="B110" i="6" l="1"/>
  <c r="B69" i="6"/>
  <c r="B29" i="6"/>
  <c r="E21" i="2"/>
  <c r="N21" i="2"/>
  <c r="L21" i="2"/>
  <c r="H21" i="2"/>
  <c r="I21" i="2" s="1"/>
  <c r="J21" i="2"/>
  <c r="K21" i="2"/>
  <c r="M21" i="2"/>
  <c r="F21" i="2"/>
  <c r="G21" i="2" s="1"/>
  <c r="P20" i="2"/>
  <c r="Q20" i="2" s="1"/>
  <c r="B22" i="2"/>
  <c r="B111" i="6" l="1"/>
  <c r="B70" i="6"/>
  <c r="B30" i="6"/>
  <c r="E22" i="2"/>
  <c r="M22" i="2"/>
  <c r="N22" i="2"/>
  <c r="K22" i="2"/>
  <c r="L22" i="2"/>
  <c r="F22" i="2"/>
  <c r="G22" i="2" s="1"/>
  <c r="H22" i="2"/>
  <c r="I22" i="2" s="1"/>
  <c r="J22" i="2"/>
  <c r="P21" i="2"/>
  <c r="Q21" i="2" s="1"/>
  <c r="B23" i="2"/>
  <c r="B112" i="6" l="1"/>
  <c r="B71" i="6"/>
  <c r="B31" i="6"/>
  <c r="E23" i="2"/>
  <c r="M23" i="2"/>
  <c r="J23" i="2"/>
  <c r="N23" i="2"/>
  <c r="K23" i="2"/>
  <c r="F23" i="2"/>
  <c r="G23" i="2" s="1"/>
  <c r="L23" i="2"/>
  <c r="H23" i="2"/>
  <c r="I23" i="2" s="1"/>
  <c r="P22" i="2"/>
  <c r="Q22" i="2" s="1"/>
  <c r="B24" i="2"/>
  <c r="B113" i="6" l="1"/>
  <c r="B72" i="6"/>
  <c r="B32" i="6"/>
  <c r="E24" i="2"/>
  <c r="L24" i="2"/>
  <c r="H24" i="2"/>
  <c r="I24" i="2" s="1"/>
  <c r="M24" i="2"/>
  <c r="J24" i="2"/>
  <c r="N24" i="2"/>
  <c r="K24" i="2"/>
  <c r="F24" i="2"/>
  <c r="G24" i="2" s="1"/>
  <c r="P23" i="2"/>
  <c r="Q23" i="2" s="1"/>
  <c r="B25" i="2"/>
  <c r="B114" i="6" l="1"/>
  <c r="B73" i="6"/>
  <c r="B33" i="6"/>
  <c r="E25" i="2"/>
  <c r="N25" i="2"/>
  <c r="L25" i="2"/>
  <c r="H25" i="2"/>
  <c r="I25" i="2" s="1"/>
  <c r="J25" i="2"/>
  <c r="K25" i="2"/>
  <c r="M25" i="2"/>
  <c r="F25" i="2"/>
  <c r="G25" i="2" s="1"/>
  <c r="P24" i="2"/>
  <c r="Q24" i="2" s="1"/>
  <c r="B26" i="2"/>
  <c r="B115" i="6" l="1"/>
  <c r="B74" i="6"/>
  <c r="B34" i="6"/>
  <c r="E26" i="2"/>
  <c r="M26" i="2"/>
  <c r="N26" i="2"/>
  <c r="K26" i="2"/>
  <c r="L26" i="2"/>
  <c r="F26" i="2"/>
  <c r="G26" i="2" s="1"/>
  <c r="H26" i="2"/>
  <c r="I26" i="2" s="1"/>
  <c r="J26" i="2"/>
  <c r="P25" i="2"/>
  <c r="Q25" i="2" s="1"/>
  <c r="B27" i="2"/>
  <c r="B116" i="6" l="1"/>
  <c r="B75" i="6"/>
  <c r="B35" i="6"/>
  <c r="E27" i="2"/>
  <c r="M27" i="2"/>
  <c r="J27" i="2"/>
  <c r="N27" i="2"/>
  <c r="K27" i="2"/>
  <c r="F27" i="2"/>
  <c r="G27" i="2" s="1"/>
  <c r="L27" i="2"/>
  <c r="H27" i="2"/>
  <c r="I27" i="2" s="1"/>
  <c r="P26" i="2"/>
  <c r="Q26" i="2" s="1"/>
  <c r="B28" i="2"/>
  <c r="B117" i="6" l="1"/>
  <c r="B76" i="6"/>
  <c r="L36" i="6"/>
  <c r="K36" i="6"/>
  <c r="J36" i="6"/>
  <c r="N36" i="6"/>
  <c r="N37" i="6" s="1"/>
  <c r="M36" i="6"/>
  <c r="E28" i="2"/>
  <c r="L28" i="2"/>
  <c r="H28" i="2"/>
  <c r="I28" i="2" s="1"/>
  <c r="M28" i="2"/>
  <c r="J28" i="2"/>
  <c r="N28" i="2"/>
  <c r="K28" i="2"/>
  <c r="F28" i="2"/>
  <c r="G28" i="2" s="1"/>
  <c r="P27" i="2"/>
  <c r="Q27" i="2" s="1"/>
  <c r="B29" i="2"/>
  <c r="N118" i="6" l="1"/>
  <c r="N119" i="6" s="1"/>
  <c r="J118" i="6"/>
  <c r="M118" i="6"/>
  <c r="L118" i="6"/>
  <c r="K118" i="6"/>
  <c r="L77" i="6"/>
  <c r="J77" i="6"/>
  <c r="N77" i="6"/>
  <c r="N78" i="6" s="1"/>
  <c r="M77" i="6"/>
  <c r="K77" i="6"/>
  <c r="F36" i="6"/>
  <c r="E36" i="6"/>
  <c r="I36" i="6"/>
  <c r="H36" i="6"/>
  <c r="E29" i="2"/>
  <c r="N29" i="2"/>
  <c r="K29" i="2"/>
  <c r="L29" i="2"/>
  <c r="H29" i="2"/>
  <c r="I29" i="2" s="1"/>
  <c r="J29" i="2"/>
  <c r="M29" i="2"/>
  <c r="F29" i="2"/>
  <c r="G29" i="2" s="1"/>
  <c r="P28" i="2"/>
  <c r="Q28" i="2" s="1"/>
  <c r="B30" i="2"/>
  <c r="I118" i="6" l="1"/>
  <c r="H118" i="6"/>
  <c r="F118" i="6"/>
  <c r="E118" i="6"/>
  <c r="I77" i="6"/>
  <c r="H77" i="6"/>
  <c r="F77" i="6"/>
  <c r="E77" i="6"/>
  <c r="H37" i="6"/>
  <c r="I37" i="6" s="1"/>
  <c r="F37" i="6"/>
  <c r="G37" i="6" s="1"/>
  <c r="F38" i="6"/>
  <c r="G36" i="6"/>
  <c r="E30" i="2"/>
  <c r="M30" i="2"/>
  <c r="N30" i="2"/>
  <c r="K30" i="2"/>
  <c r="L30" i="2"/>
  <c r="F30" i="2"/>
  <c r="G30" i="2" s="1"/>
  <c r="H30" i="2"/>
  <c r="I30" i="2" s="1"/>
  <c r="J30" i="2"/>
  <c r="P29" i="2"/>
  <c r="Q29" i="2" s="1"/>
  <c r="B31" i="2"/>
  <c r="F119" i="6" l="1"/>
  <c r="G119" i="6" s="1"/>
  <c r="G118" i="6"/>
  <c r="H119" i="6"/>
  <c r="I119" i="6" s="1"/>
  <c r="F78" i="6"/>
  <c r="G78" i="6" s="1"/>
  <c r="G77" i="6"/>
  <c r="H78" i="6"/>
  <c r="I78" i="6" s="1"/>
  <c r="P36" i="6"/>
  <c r="Q36" i="6"/>
  <c r="H38" i="6"/>
  <c r="K38" i="6" s="1"/>
  <c r="E31" i="2"/>
  <c r="M31" i="2"/>
  <c r="J31" i="2"/>
  <c r="N31" i="2"/>
  <c r="K31" i="2"/>
  <c r="F31" i="2"/>
  <c r="G31" i="2" s="1"/>
  <c r="L31" i="2"/>
  <c r="H31" i="2"/>
  <c r="I31" i="2" s="1"/>
  <c r="P30" i="2"/>
  <c r="Q30" i="2" s="1"/>
  <c r="B32" i="2"/>
  <c r="P118" i="6" l="1"/>
  <c r="Q118" i="6"/>
  <c r="H120" i="6"/>
  <c r="F120" i="6"/>
  <c r="P77" i="6"/>
  <c r="Q77" i="6"/>
  <c r="H79" i="6"/>
  <c r="F79" i="6"/>
  <c r="E32" i="2"/>
  <c r="L32" i="2"/>
  <c r="H32" i="2"/>
  <c r="M32" i="2"/>
  <c r="J32" i="2"/>
  <c r="N32" i="2"/>
  <c r="K32" i="2"/>
  <c r="F32" i="2"/>
  <c r="G32" i="2" s="1"/>
  <c r="P31" i="2"/>
  <c r="Q31" i="2" s="1"/>
  <c r="B33" i="2"/>
  <c r="I32" i="2"/>
  <c r="K120" i="6" l="1"/>
  <c r="K79" i="6"/>
  <c r="E33" i="2"/>
  <c r="N33" i="2"/>
  <c r="L33" i="2"/>
  <c r="H33" i="2"/>
  <c r="I33" i="2" s="1"/>
  <c r="J33" i="2"/>
  <c r="K33" i="2"/>
  <c r="M33" i="2"/>
  <c r="F33" i="2"/>
  <c r="G33" i="2" s="1"/>
  <c r="P32" i="2"/>
  <c r="Q32" i="2" s="1"/>
  <c r="B34" i="2"/>
  <c r="E34" i="2" l="1"/>
  <c r="M34" i="2"/>
  <c r="N34" i="2"/>
  <c r="K34" i="2"/>
  <c r="L34" i="2"/>
  <c r="F34" i="2"/>
  <c r="G34" i="2" s="1"/>
  <c r="H34" i="2"/>
  <c r="I34" i="2" s="1"/>
  <c r="J34" i="2"/>
  <c r="P33" i="2"/>
  <c r="Q33" i="2" s="1"/>
  <c r="B35" i="2"/>
  <c r="E35" i="2" l="1"/>
  <c r="E36" i="2" s="1"/>
  <c r="J35" i="2"/>
  <c r="J36" i="2" s="1"/>
  <c r="N35" i="2"/>
  <c r="N36" i="2" s="1"/>
  <c r="N37" i="2" s="1"/>
  <c r="K35" i="2"/>
  <c r="K36" i="2" s="1"/>
  <c r="F35" i="2"/>
  <c r="F36" i="2" s="1"/>
  <c r="F37" i="2" s="1"/>
  <c r="F38" i="2" s="1"/>
  <c r="L35" i="2"/>
  <c r="L36" i="2" s="1"/>
  <c r="H35" i="2"/>
  <c r="M35" i="2"/>
  <c r="M36" i="2" s="1"/>
  <c r="P34" i="2"/>
  <c r="Q34" i="2" s="1"/>
  <c r="G35" i="2" l="1"/>
  <c r="G36" i="2" s="1"/>
  <c r="I35" i="2"/>
  <c r="I36" i="2" s="1"/>
  <c r="H36" i="2"/>
  <c r="H37" i="2" l="1"/>
  <c r="I37" i="2" s="1"/>
  <c r="G37" i="2"/>
  <c r="P35" i="2"/>
  <c r="H38" i="2" l="1"/>
  <c r="K38" i="2" s="1"/>
  <c r="P36" i="2"/>
  <c r="Q35" i="2"/>
  <c r="Q36" i="2" s="1"/>
</calcChain>
</file>

<file path=xl/sharedStrings.xml><?xml version="1.0" encoding="utf-8"?>
<sst xmlns="http://schemas.openxmlformats.org/spreadsheetml/2006/main" count="549" uniqueCount="53">
  <si>
    <t xml:space="preserve">Comercio: </t>
  </si>
  <si>
    <t xml:space="preserve">Marca: </t>
  </si>
  <si>
    <t xml:space="preserve">Fecha de liquidación: </t>
  </si>
  <si>
    <t>Importe aceptado:</t>
  </si>
  <si>
    <t>Importe Arancel:</t>
  </si>
  <si>
    <t>Arancel adicional:</t>
  </si>
  <si>
    <t>Reintegro Arancel</t>
  </si>
  <si>
    <t>Retención Ganancias:</t>
  </si>
  <si>
    <t>Retención IB:</t>
  </si>
  <si>
    <t>Retención IVA s/Ventas:</t>
  </si>
  <si>
    <t>IVA s/arancel IVA RNI o SNC RG 213/98:</t>
  </si>
  <si>
    <t>IVA perc. 3337 o SNC RG 213/98:</t>
  </si>
  <si>
    <t>IVA s/ arancel 21%:</t>
  </si>
  <si>
    <t>Importe Neto:</t>
  </si>
  <si>
    <t>$</t>
  </si>
  <si>
    <t>Fecha</t>
  </si>
  <si>
    <t>Ctas</t>
  </si>
  <si>
    <t>Tk</t>
  </si>
  <si>
    <t>Importe</t>
  </si>
  <si>
    <t>Com 2,15 %</t>
  </si>
  <si>
    <t>IVA</t>
  </si>
  <si>
    <t>Com 1%</t>
  </si>
  <si>
    <t>IVA 10,5%</t>
  </si>
  <si>
    <t>Ret IIBB</t>
  </si>
  <si>
    <t>Ret IVA</t>
  </si>
  <si>
    <t>Ret Gcias</t>
  </si>
  <si>
    <t>Pcep IVA 1,5</t>
  </si>
  <si>
    <t>Pcep IVA 3%</t>
  </si>
  <si>
    <t>Tot Gtos</t>
  </si>
  <si>
    <t>Cobrado</t>
  </si>
  <si>
    <t>arancel cuotas</t>
  </si>
  <si>
    <t>Total Iva</t>
  </si>
  <si>
    <t>no lo pagan (borrar linea)</t>
  </si>
  <si>
    <t>Nro Liquidacion</t>
  </si>
  <si>
    <t>Moneda</t>
  </si>
  <si>
    <t>FIRST DATA</t>
  </si>
  <si>
    <t>Santa Fe</t>
  </si>
  <si>
    <t>Parana</t>
  </si>
  <si>
    <t>Corrientes</t>
  </si>
  <si>
    <t>Resistencia</t>
  </si>
  <si>
    <t>Posadas</t>
  </si>
  <si>
    <t>Crespo</t>
  </si>
  <si>
    <t>San Martin</t>
  </si>
  <si>
    <t>Deb.Aut.</t>
  </si>
  <si>
    <t>-</t>
  </si>
  <si>
    <t>VISA DEBITO</t>
  </si>
  <si>
    <t>MASTERCARD</t>
  </si>
  <si>
    <t>MAESTRO</t>
  </si>
  <si>
    <t>SANTA FE</t>
  </si>
  <si>
    <t>VISA CREDITO</t>
  </si>
  <si>
    <t>VISA</t>
  </si>
  <si>
    <t>MASTERCAD</t>
  </si>
  <si>
    <t>PARANA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</si>
</sst>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#,##0.00_ ;\-#,##0.00\ 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3333FF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 applyAlignment="1">
      <alignment wrapText="1"/>
    </xf>
    <xf numFmtId="14" fontId="0" fillId="2" borderId="0" xfId="0" applyNumberFormat="1" applyFill="1" applyAlignment="1">
      <alignment wrapText="1"/>
    </xf>
    <xf numFmtId="44" fontId="0" fillId="2" borderId="0" xfId="1" applyFont="1" applyFill="1" applyAlignment="1">
      <alignment wrapText="1"/>
    </xf>
    <xf numFmtId="44" fontId="0" fillId="0" borderId="0" xfId="1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44" fontId="3" fillId="0" borderId="0" xfId="1" applyFont="1"/>
    <xf numFmtId="44" fontId="3" fillId="0" borderId="0" xfId="1" applyFont="1" applyFill="1" applyBorder="1"/>
    <xf numFmtId="44" fontId="3" fillId="0" borderId="4" xfId="1" applyFont="1" applyBorder="1" applyAlignment="1"/>
    <xf numFmtId="44" fontId="4" fillId="0" borderId="4" xfId="1" applyFont="1" applyBorder="1" applyAlignment="1"/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NumberFormat="1" applyFont="1" applyBorder="1"/>
    <xf numFmtId="44" fontId="7" fillId="2" borderId="1" xfId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4" fontId="7" fillId="3" borderId="1" xfId="1" applyFont="1" applyFill="1" applyBorder="1" applyAlignment="1">
      <alignment vertical="center" wrapText="1"/>
    </xf>
    <xf numFmtId="0" fontId="0" fillId="0" borderId="0" xfId="0" applyNumberFormat="1"/>
    <xf numFmtId="0" fontId="2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44" fontId="4" fillId="4" borderId="1" xfId="1" applyFont="1" applyFill="1" applyBorder="1"/>
    <xf numFmtId="44" fontId="4" fillId="4" borderId="0" xfId="1" applyFont="1" applyFill="1" applyBorder="1"/>
    <xf numFmtId="44" fontId="3" fillId="4" borderId="0" xfId="1" applyFont="1" applyFill="1" applyBorder="1"/>
    <xf numFmtId="44" fontId="4" fillId="4" borderId="0" xfId="1" applyFont="1" applyFill="1"/>
    <xf numFmtId="0" fontId="0" fillId="2" borderId="0" xfId="0" applyFill="1"/>
    <xf numFmtId="44" fontId="2" fillId="2" borderId="1" xfId="1" applyFont="1" applyFill="1" applyBorder="1" applyAlignment="1">
      <alignment vertical="center" wrapText="1"/>
    </xf>
    <xf numFmtId="0" fontId="0" fillId="4" borderId="0" xfId="0" applyFill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5" fontId="3" fillId="0" borderId="2" xfId="2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center"/>
    </xf>
    <xf numFmtId="165" fontId="3" fillId="0" borderId="2" xfId="2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" fontId="3" fillId="0" borderId="1" xfId="0" applyNumberFormat="1" applyFont="1" applyBorder="1" applyAlignment="1"/>
    <xf numFmtId="165" fontId="3" fillId="0" borderId="1" xfId="2" applyNumberFormat="1" applyFont="1" applyFill="1" applyBorder="1" applyAlignment="1">
      <alignment horizontal="right"/>
    </xf>
    <xf numFmtId="14" fontId="5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/>
    <xf numFmtId="4" fontId="3" fillId="0" borderId="0" xfId="0" applyNumberFormat="1" applyFont="1" applyBorder="1" applyAlignment="1"/>
    <xf numFmtId="165" fontId="3" fillId="0" borderId="0" xfId="2" applyNumberFormat="1" applyFont="1" applyFill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165" fontId="8" fillId="0" borderId="1" xfId="2" applyNumberFormat="1" applyFont="1" applyBorder="1" applyAlignment="1">
      <alignment horizontal="right"/>
    </xf>
    <xf numFmtId="4" fontId="8" fillId="0" borderId="1" xfId="0" applyNumberFormat="1" applyFont="1" applyBorder="1" applyAlignment="1"/>
    <xf numFmtId="165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center"/>
    </xf>
    <xf numFmtId="4" fontId="8" fillId="0" borderId="1" xfId="0" applyNumberFormat="1" applyFont="1" applyFill="1" applyBorder="1" applyAlignment="1"/>
    <xf numFmtId="165" fontId="8" fillId="0" borderId="2" xfId="2" applyNumberFormat="1" applyFont="1" applyBorder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4" fontId="8" fillId="0" borderId="2" xfId="0" applyNumberFormat="1" applyFont="1" applyFill="1" applyBorder="1"/>
    <xf numFmtId="1" fontId="8" fillId="0" borderId="3" xfId="0" applyNumberFormat="1" applyFont="1" applyFill="1" applyBorder="1" applyAlignment="1">
      <alignment horizontal="center"/>
    </xf>
    <xf numFmtId="0" fontId="5" fillId="0" borderId="0" xfId="0" applyFont="1"/>
    <xf numFmtId="1" fontId="9" fillId="0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/>
    <xf numFmtId="2" fontId="3" fillId="0" borderId="0" xfId="0" applyNumberFormat="1" applyFont="1" applyBorder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14" fontId="0" fillId="0" borderId="0" xfId="0" applyNumberFormat="1"/>
    <xf numFmtId="4" fontId="0" fillId="0" borderId="0" xfId="0" applyNumberFormat="1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" fontId="4" fillId="0" borderId="4" xfId="0" applyNumberFormat="1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rst%20Data_Info%20Realizada%20por%20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A"/>
      <sheetName val="MAESTRO"/>
      <sheetName val="ELECTRON"/>
      <sheetName val="MASTERCARD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MASTERCARD</v>
          </cell>
          <cell r="I3" t="str">
            <v>-</v>
          </cell>
          <cell r="J3" t="str">
            <v>SANTA FE</v>
          </cell>
        </row>
        <row r="4">
          <cell r="B4" t="str">
            <v>FIRST DATA</v>
          </cell>
        </row>
        <row r="5">
          <cell r="B5" t="str">
            <v>Fecha</v>
          </cell>
          <cell r="C5" t="str">
            <v>Ctas</v>
          </cell>
          <cell r="D5" t="str">
            <v>Tk</v>
          </cell>
          <cell r="E5" t="str">
            <v>Importe</v>
          </cell>
          <cell r="F5" t="str">
            <v>Com 2,15 %</v>
          </cell>
          <cell r="G5" t="str">
            <v>IVA</v>
          </cell>
          <cell r="H5" t="str">
            <v>Com 1%</v>
          </cell>
          <cell r="I5" t="str">
            <v>IVA 10,5%</v>
          </cell>
          <cell r="J5" t="str">
            <v>Total Iva</v>
          </cell>
          <cell r="K5" t="str">
            <v>Ret IIBB</v>
          </cell>
          <cell r="L5" t="str">
            <v>Ret IVA</v>
          </cell>
          <cell r="M5" t="str">
            <v>Ret Gcias</v>
          </cell>
          <cell r="N5" t="str">
            <v>Pcep IVA 1,5</v>
          </cell>
          <cell r="O5" t="str">
            <v>Pcep IVA 3%</v>
          </cell>
          <cell r="P5" t="str">
            <v>Tot Gtos</v>
          </cell>
          <cell r="Q5" t="str">
            <v>Cobrado</v>
          </cell>
        </row>
        <row r="6">
          <cell r="B6">
            <v>43525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P6">
            <v>0</v>
          </cell>
          <cell r="Q6">
            <v>0</v>
          </cell>
        </row>
        <row r="7">
          <cell r="B7">
            <v>43526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P7">
            <v>0</v>
          </cell>
          <cell r="Q7">
            <v>0</v>
          </cell>
        </row>
        <row r="8">
          <cell r="B8">
            <v>43527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P8">
            <v>0</v>
          </cell>
          <cell r="Q8">
            <v>0</v>
          </cell>
        </row>
        <row r="9">
          <cell r="B9">
            <v>43528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P9">
            <v>0</v>
          </cell>
          <cell r="Q9">
            <v>0</v>
          </cell>
        </row>
        <row r="10">
          <cell r="B10">
            <v>43529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P10">
            <v>0</v>
          </cell>
          <cell r="Q10">
            <v>0</v>
          </cell>
        </row>
        <row r="11">
          <cell r="B11">
            <v>43530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2">
          <cell r="B12">
            <v>43531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P12">
            <v>0</v>
          </cell>
          <cell r="Q12">
            <v>0</v>
          </cell>
        </row>
        <row r="13">
          <cell r="B13">
            <v>43532</v>
          </cell>
          <cell r="E13">
            <v>1841</v>
          </cell>
          <cell r="F13">
            <v>39.58</v>
          </cell>
          <cell r="G13">
            <v>8.3117999999999999</v>
          </cell>
          <cell r="H13">
            <v>0</v>
          </cell>
          <cell r="I13">
            <v>0</v>
          </cell>
          <cell r="J13">
            <v>8.31</v>
          </cell>
          <cell r="K13">
            <v>66.28</v>
          </cell>
          <cell r="L13">
            <v>54.04</v>
          </cell>
          <cell r="M13">
            <v>0</v>
          </cell>
          <cell r="N13">
            <v>0</v>
          </cell>
          <cell r="P13">
            <v>168.20999999999998</v>
          </cell>
          <cell r="Q13">
            <v>1672.79</v>
          </cell>
        </row>
        <row r="14">
          <cell r="B14">
            <v>43533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</row>
        <row r="15">
          <cell r="B15">
            <v>43534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</row>
        <row r="16">
          <cell r="B16">
            <v>43535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</row>
        <row r="17">
          <cell r="B17">
            <v>43536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</row>
        <row r="18">
          <cell r="B18">
            <v>43537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B19">
            <v>43538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</row>
        <row r="20">
          <cell r="B20">
            <v>43539</v>
          </cell>
          <cell r="E20">
            <v>1274</v>
          </cell>
          <cell r="F20">
            <v>27.39</v>
          </cell>
          <cell r="G20">
            <v>5.7519000000000009</v>
          </cell>
          <cell r="H20">
            <v>0</v>
          </cell>
          <cell r="I20">
            <v>0</v>
          </cell>
          <cell r="J20">
            <v>5.75</v>
          </cell>
          <cell r="K20">
            <v>45.86</v>
          </cell>
          <cell r="L20">
            <v>37.4</v>
          </cell>
          <cell r="M20">
            <v>0</v>
          </cell>
          <cell r="N20">
            <v>0</v>
          </cell>
          <cell r="P20">
            <v>116.4</v>
          </cell>
          <cell r="Q20">
            <v>1157.5999999999999</v>
          </cell>
        </row>
        <row r="21">
          <cell r="B21">
            <v>43540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</row>
        <row r="22">
          <cell r="B22">
            <v>43541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P22">
            <v>0</v>
          </cell>
          <cell r="Q22">
            <v>0</v>
          </cell>
        </row>
        <row r="23">
          <cell r="B23">
            <v>43542</v>
          </cell>
          <cell r="E23">
            <v>7721</v>
          </cell>
          <cell r="F23">
            <v>166.01</v>
          </cell>
          <cell r="G23">
            <v>34.862099999999998</v>
          </cell>
          <cell r="H23">
            <v>409.65</v>
          </cell>
          <cell r="I23">
            <v>43.013249999999999</v>
          </cell>
          <cell r="J23">
            <v>77.87</v>
          </cell>
          <cell r="K23">
            <v>277.95999999999998</v>
          </cell>
          <cell r="L23">
            <v>214.36</v>
          </cell>
          <cell r="M23">
            <v>0</v>
          </cell>
          <cell r="N23">
            <v>0</v>
          </cell>
          <cell r="P23">
            <v>1145.8499999999997</v>
          </cell>
          <cell r="Q23">
            <v>6575.1500000000005</v>
          </cell>
        </row>
        <row r="24">
          <cell r="B24">
            <v>43543</v>
          </cell>
          <cell r="E24">
            <v>5385</v>
          </cell>
          <cell r="F24">
            <v>115.79</v>
          </cell>
          <cell r="G24">
            <v>24.315900000000003</v>
          </cell>
          <cell r="H24">
            <v>0</v>
          </cell>
          <cell r="I24">
            <v>0</v>
          </cell>
          <cell r="J24">
            <v>24.32</v>
          </cell>
          <cell r="K24">
            <v>193.86</v>
          </cell>
          <cell r="L24">
            <v>158.08000000000001</v>
          </cell>
          <cell r="M24">
            <v>0</v>
          </cell>
          <cell r="N24">
            <v>0</v>
          </cell>
          <cell r="P24">
            <v>492.05</v>
          </cell>
          <cell r="Q24">
            <v>4892.95</v>
          </cell>
        </row>
        <row r="25">
          <cell r="B25">
            <v>43544</v>
          </cell>
          <cell r="E25">
            <v>6700</v>
          </cell>
          <cell r="F25">
            <v>144.05000000000001</v>
          </cell>
          <cell r="G25">
            <v>30.250500000000002</v>
          </cell>
          <cell r="H25">
            <v>0</v>
          </cell>
          <cell r="I25">
            <v>0</v>
          </cell>
          <cell r="J25">
            <v>30.25</v>
          </cell>
          <cell r="K25">
            <v>241.2</v>
          </cell>
          <cell r="L25">
            <v>196.68</v>
          </cell>
          <cell r="M25">
            <v>0</v>
          </cell>
          <cell r="N25">
            <v>0</v>
          </cell>
          <cell r="P25">
            <v>612.17999999999995</v>
          </cell>
          <cell r="Q25">
            <v>6087.82</v>
          </cell>
        </row>
        <row r="26">
          <cell r="B26">
            <v>43545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</row>
        <row r="27">
          <cell r="B27">
            <v>43546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</row>
        <row r="28">
          <cell r="B28">
            <v>43547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</row>
        <row r="29">
          <cell r="B29">
            <v>43548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</row>
        <row r="30">
          <cell r="B30">
            <v>43549</v>
          </cell>
          <cell r="E30">
            <v>1785</v>
          </cell>
          <cell r="F30">
            <v>38.380000000000003</v>
          </cell>
          <cell r="G30">
            <v>8.059800000000001</v>
          </cell>
          <cell r="H30">
            <v>0</v>
          </cell>
          <cell r="I30">
            <v>0</v>
          </cell>
          <cell r="J30">
            <v>8.06</v>
          </cell>
          <cell r="K30">
            <v>64.260000000000005</v>
          </cell>
          <cell r="L30">
            <v>52.4</v>
          </cell>
          <cell r="M30">
            <v>0</v>
          </cell>
          <cell r="N30">
            <v>0</v>
          </cell>
          <cell r="P30">
            <v>163.10000000000002</v>
          </cell>
          <cell r="Q30">
            <v>1621.9</v>
          </cell>
        </row>
        <row r="31">
          <cell r="B31">
            <v>43550</v>
          </cell>
          <cell r="E31">
            <v>9253</v>
          </cell>
          <cell r="F31">
            <v>198.94</v>
          </cell>
          <cell r="G31">
            <v>41.7774</v>
          </cell>
          <cell r="H31">
            <v>495.3</v>
          </cell>
          <cell r="I31">
            <v>52.006500000000003</v>
          </cell>
          <cell r="J31">
            <v>93.789999999999992</v>
          </cell>
          <cell r="K31">
            <v>333.1</v>
          </cell>
          <cell r="L31">
            <v>256.76</v>
          </cell>
          <cell r="M31">
            <v>0</v>
          </cell>
          <cell r="N31">
            <v>0</v>
          </cell>
          <cell r="P31">
            <v>1377.89</v>
          </cell>
          <cell r="Q31">
            <v>7875.11</v>
          </cell>
        </row>
        <row r="32">
          <cell r="B32">
            <v>43551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</row>
        <row r="33">
          <cell r="B33">
            <v>43552</v>
          </cell>
          <cell r="E33">
            <v>7913</v>
          </cell>
          <cell r="F33">
            <v>170.13</v>
          </cell>
          <cell r="G33">
            <v>35.7273</v>
          </cell>
          <cell r="H33">
            <v>0</v>
          </cell>
          <cell r="I33">
            <v>0</v>
          </cell>
          <cell r="J33">
            <v>35.729999999999997</v>
          </cell>
          <cell r="K33">
            <v>284.87</v>
          </cell>
          <cell r="L33">
            <v>232.29</v>
          </cell>
          <cell r="M33">
            <v>0</v>
          </cell>
          <cell r="N33">
            <v>0</v>
          </cell>
          <cell r="P33">
            <v>723.02</v>
          </cell>
          <cell r="Q33">
            <v>7189.98</v>
          </cell>
        </row>
        <row r="34">
          <cell r="B34">
            <v>43553</v>
          </cell>
          <cell r="E34">
            <v>2533</v>
          </cell>
          <cell r="F34">
            <v>54.46</v>
          </cell>
          <cell r="G34">
            <v>11.4366</v>
          </cell>
          <cell r="H34">
            <v>0</v>
          </cell>
          <cell r="I34">
            <v>0</v>
          </cell>
          <cell r="J34">
            <v>11.44</v>
          </cell>
          <cell r="K34">
            <v>91.19</v>
          </cell>
          <cell r="L34">
            <v>74.36</v>
          </cell>
          <cell r="M34">
            <v>0</v>
          </cell>
          <cell r="N34">
            <v>0</v>
          </cell>
          <cell r="P34">
            <v>231.45</v>
          </cell>
          <cell r="Q34">
            <v>2301.5500000000002</v>
          </cell>
        </row>
        <row r="35">
          <cell r="B35">
            <v>43554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</row>
        <row r="36">
          <cell r="B36">
            <v>43555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</row>
        <row r="37">
          <cell r="C37">
            <v>0</v>
          </cell>
          <cell r="D37">
            <v>0</v>
          </cell>
          <cell r="E37">
            <v>44405</v>
          </cell>
          <cell r="F37">
            <v>954.73000000000013</v>
          </cell>
          <cell r="G37">
            <v>200.49329999999998</v>
          </cell>
          <cell r="H37">
            <v>904.95</v>
          </cell>
          <cell r="I37">
            <v>95.019750000000002</v>
          </cell>
          <cell r="J37">
            <v>295.52</v>
          </cell>
          <cell r="K37">
            <v>1598.58</v>
          </cell>
          <cell r="L37">
            <v>1276.3699999999999</v>
          </cell>
          <cell r="M37">
            <v>0</v>
          </cell>
          <cell r="N37">
            <v>0</v>
          </cell>
          <cell r="O37">
            <v>0</v>
          </cell>
          <cell r="P37">
            <v>5030.1499999999987</v>
          </cell>
          <cell r="Q37">
            <v>39374.850000000006</v>
          </cell>
        </row>
        <row r="38">
          <cell r="F38">
            <v>954.73000000000013</v>
          </cell>
          <cell r="G38">
            <v>200.49330000000003</v>
          </cell>
          <cell r="H38">
            <v>904.95</v>
          </cell>
          <cell r="I38">
            <v>95.019750000000002</v>
          </cell>
          <cell r="N38">
            <v>0</v>
          </cell>
        </row>
        <row r="39">
          <cell r="F39">
            <v>0</v>
          </cell>
          <cell r="H39">
            <v>0</v>
          </cell>
          <cell r="K3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A5" sqref="A5:XFD8"/>
    </sheetView>
  </sheetViews>
  <sheetFormatPr baseColWidth="10" defaultRowHeight="15" customHeight="1" x14ac:dyDescent="0.25"/>
  <cols>
    <col min="2" max="2" width="15.85546875" customWidth="1"/>
    <col min="4" max="4" width="21.5703125" customWidth="1"/>
    <col min="5" max="5" width="5.5703125" customWidth="1"/>
    <col min="6" max="6" width="11" style="4" customWidth="1"/>
    <col min="7" max="7" width="13.5703125" style="4" customWidth="1"/>
    <col min="8" max="8" width="12" style="4" customWidth="1"/>
    <col min="9" max="9" width="11.140625" style="4" customWidth="1"/>
    <col min="10" max="10" width="12.5703125" style="4" customWidth="1"/>
    <col min="11" max="13" width="11.42578125" style="4"/>
    <col min="14" max="15" width="19.7109375" style="4" customWidth="1"/>
    <col min="16" max="16" width="11.42578125" style="4"/>
    <col min="17" max="17" width="15.5703125" style="4" customWidth="1"/>
    <col min="18" max="18" width="15.140625" style="4" customWidth="1"/>
  </cols>
  <sheetData>
    <row r="1" spans="1:20" s="17" customFormat="1" ht="32.25" customHeight="1" x14ac:dyDescent="0.25">
      <c r="A1" s="16" t="s">
        <v>0</v>
      </c>
      <c r="B1" s="16" t="s">
        <v>1</v>
      </c>
      <c r="C1" s="16" t="s">
        <v>2</v>
      </c>
      <c r="D1" s="16" t="s">
        <v>33</v>
      </c>
      <c r="E1" s="16" t="s">
        <v>34</v>
      </c>
      <c r="F1" s="15" t="s">
        <v>3</v>
      </c>
      <c r="G1" s="15" t="s">
        <v>4</v>
      </c>
      <c r="H1" s="15" t="s">
        <v>5</v>
      </c>
      <c r="I1" s="15" t="s">
        <v>30</v>
      </c>
      <c r="J1" s="18" t="s">
        <v>6</v>
      </c>
      <c r="K1" s="18" t="s">
        <v>7</v>
      </c>
      <c r="L1" s="15" t="s">
        <v>8</v>
      </c>
      <c r="M1" s="15" t="s">
        <v>9</v>
      </c>
      <c r="N1" s="18" t="s">
        <v>10</v>
      </c>
      <c r="O1" s="15" t="s">
        <v>11</v>
      </c>
      <c r="P1" s="15" t="s">
        <v>12</v>
      </c>
      <c r="Q1" s="33" t="s">
        <v>32</v>
      </c>
      <c r="R1" s="15" t="s">
        <v>13</v>
      </c>
    </row>
    <row r="2" spans="1:20" ht="15" customHeight="1" x14ac:dyDescent="0.25">
      <c r="A2" s="1">
        <v>2514287</v>
      </c>
      <c r="B2" s="1" t="s">
        <v>49</v>
      </c>
      <c r="C2" s="2">
        <v>43581</v>
      </c>
      <c r="D2" s="1">
        <v>106751</v>
      </c>
      <c r="E2" s="1" t="s">
        <v>14</v>
      </c>
      <c r="F2" s="1">
        <v>1350</v>
      </c>
      <c r="G2" s="1">
        <v>29.03</v>
      </c>
      <c r="H2" s="1"/>
      <c r="I2" s="1"/>
      <c r="J2" s="1"/>
      <c r="K2" s="1"/>
      <c r="L2" s="1">
        <v>48.6</v>
      </c>
      <c r="M2" s="1">
        <v>39.630000000000003</v>
      </c>
      <c r="N2" s="1"/>
      <c r="O2" s="1"/>
      <c r="P2" s="1">
        <v>6.1</v>
      </c>
      <c r="Q2" s="1"/>
      <c r="R2" s="1">
        <v>1226.6400000000001</v>
      </c>
      <c r="S2" s="1"/>
      <c r="T2" s="1"/>
    </row>
    <row r="3" spans="1:20" ht="15" customHeight="1" x14ac:dyDescent="0.25">
      <c r="A3" s="1">
        <v>2514287</v>
      </c>
      <c r="B3" s="1" t="s">
        <v>49</v>
      </c>
      <c r="C3" s="2">
        <v>43564</v>
      </c>
      <c r="D3" s="1">
        <v>106843</v>
      </c>
      <c r="E3" s="1" t="s">
        <v>14</v>
      </c>
      <c r="F3" s="1">
        <v>654.98</v>
      </c>
      <c r="G3" s="1">
        <v>14.08</v>
      </c>
      <c r="H3" s="1"/>
      <c r="I3" s="1">
        <v>56.4</v>
      </c>
      <c r="J3" s="1"/>
      <c r="K3" s="1"/>
      <c r="L3" s="1">
        <v>23.58</v>
      </c>
      <c r="M3" s="1">
        <v>17.54</v>
      </c>
      <c r="N3" s="1"/>
      <c r="O3" s="1"/>
      <c r="P3" s="1">
        <v>8.8800000000000008</v>
      </c>
      <c r="Q3" s="1"/>
      <c r="R3" s="1">
        <v>534.5</v>
      </c>
      <c r="S3" s="1"/>
      <c r="T3" s="1"/>
    </row>
    <row r="4" spans="1:20" ht="15" customHeight="1" x14ac:dyDescent="0.25">
      <c r="A4" s="1">
        <v>2514287</v>
      </c>
      <c r="B4" s="1" t="s">
        <v>49</v>
      </c>
      <c r="C4" s="2">
        <v>43560</v>
      </c>
      <c r="D4" s="1">
        <v>106767</v>
      </c>
      <c r="E4" s="1" t="s">
        <v>14</v>
      </c>
      <c r="F4" s="1">
        <v>2719.98</v>
      </c>
      <c r="G4" s="1">
        <v>58.48</v>
      </c>
      <c r="H4" s="1"/>
      <c r="I4" s="1">
        <v>309.24</v>
      </c>
      <c r="J4" s="1"/>
      <c r="K4" s="1"/>
      <c r="L4" s="1">
        <v>97.92</v>
      </c>
      <c r="M4" s="1">
        <v>70.569999999999993</v>
      </c>
      <c r="N4" s="1"/>
      <c r="O4" s="1"/>
      <c r="P4" s="1">
        <v>44.75</v>
      </c>
      <c r="Q4" s="1"/>
      <c r="R4" s="1">
        <v>2139.02</v>
      </c>
      <c r="S4" s="1"/>
      <c r="T4" s="1"/>
    </row>
    <row r="5" spans="1:20" ht="15" customHeigh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" customHeight="1" x14ac:dyDescent="0.25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" customHeight="1" x14ac:dyDescent="0.25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" customHeight="1" x14ac:dyDescent="0.25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" customHeight="1" x14ac:dyDescent="0.25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" customHeight="1" x14ac:dyDescent="0.25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" customHeigh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" customHeight="1" x14ac:dyDescent="0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" customHeigh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" customHeight="1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" customHeight="1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" customHeight="1" x14ac:dyDescent="0.2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" customHeight="1" x14ac:dyDescent="0.2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20" ht="15" customHeight="1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20" ht="15" customHeight="1" x14ac:dyDescent="0.2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20" ht="15" customHeight="1" x14ac:dyDescent="0.2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20" ht="15" customHeight="1" x14ac:dyDescent="0.2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20" ht="15" customHeight="1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20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20" x14ac:dyDescent="0.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0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0" x14ac:dyDescent="0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0" x14ac:dyDescent="0.25">
      <c r="A29" s="89"/>
      <c r="B29" s="89"/>
      <c r="F29" s="90"/>
      <c r="G29"/>
      <c r="H29" s="90"/>
      <c r="I29"/>
      <c r="J29"/>
      <c r="K29"/>
      <c r="L29"/>
      <c r="M29"/>
      <c r="N29"/>
      <c r="O29"/>
      <c r="P29"/>
      <c r="Q29"/>
      <c r="R29"/>
    </row>
    <row r="30" spans="1:20" ht="15" customHeight="1" x14ac:dyDescent="0.2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0" ht="15" customHeight="1" x14ac:dyDescent="0.2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0" ht="15" customHeight="1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" customHeight="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 customHeight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34" customFormat="1" ht="1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34" customFormat="1" ht="1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34" customFormat="1" ht="1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34" customForma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34" customForma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34" customForma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32" customForma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2" customForma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32" customForma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32" customForma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32" customForma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32" customForma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32" customForma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32" customForma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32" customForma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32" customForma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32" customForma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</sheetData>
  <autoFilter ref="A1:R55">
    <sortState ref="A2:R57">
      <sortCondition ref="B1"/>
    </sortState>
  </autoFilter>
  <sortState ref="A2:R57">
    <sortCondition descending="1" ref="Q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3"/>
  <sheetViews>
    <sheetView topLeftCell="B1" zoomScale="70" zoomScaleNormal="70" workbookViewId="0">
      <selection activeCell="B2" sqref="B2:Q38"/>
    </sheetView>
  </sheetViews>
  <sheetFormatPr baseColWidth="10" defaultRowHeight="15" x14ac:dyDescent="0.25"/>
  <cols>
    <col min="1" max="1" width="2.85546875" customWidth="1"/>
    <col min="3" max="4" width="8.28515625" customWidth="1"/>
    <col min="16" max="16" width="12.28515625" customWidth="1"/>
    <col min="17" max="17" width="13.85546875" customWidth="1"/>
  </cols>
  <sheetData>
    <row r="2" spans="2:17" x14ac:dyDescent="0.25">
      <c r="B2" s="93" t="str">
        <f>CONCATENATE('Liquidacion '!A2,'Informacion Entidad'!B2,)</f>
        <v>VISA CREDITO</v>
      </c>
      <c r="C2" s="93"/>
      <c r="D2" s="93"/>
      <c r="E2" s="93"/>
      <c r="F2" s="93"/>
      <c r="G2" s="93"/>
      <c r="H2" s="94"/>
      <c r="I2" s="20" t="s">
        <v>44</v>
      </c>
      <c r="J2" s="95" t="str">
        <f>VLOOKUP('Informacion Entidad'!A2,Hoja4!C3:E10,3,FALSE)</f>
        <v>San Martin</v>
      </c>
      <c r="K2" s="96"/>
      <c r="L2" s="96"/>
      <c r="M2" s="96"/>
      <c r="N2" s="96"/>
      <c r="O2" s="96"/>
      <c r="P2" s="96"/>
      <c r="Q2" s="96"/>
    </row>
    <row r="3" spans="2:17" x14ac:dyDescent="0.25">
      <c r="B3" s="91" t="s">
        <v>35</v>
      </c>
      <c r="C3" s="91"/>
      <c r="D3" s="91"/>
      <c r="E3" s="91"/>
      <c r="F3" s="91"/>
      <c r="G3" s="91"/>
      <c r="H3" s="91"/>
      <c r="I3" s="92"/>
      <c r="J3" s="91"/>
      <c r="K3" s="91"/>
      <c r="L3" s="91"/>
      <c r="M3" s="91"/>
      <c r="N3" s="91"/>
      <c r="O3" s="91"/>
      <c r="P3" s="91"/>
      <c r="Q3" s="91"/>
    </row>
    <row r="4" spans="2:17" x14ac:dyDescent="0.25">
      <c r="B4" s="21" t="s">
        <v>15</v>
      </c>
      <c r="C4" s="22" t="s">
        <v>16</v>
      </c>
      <c r="D4" s="21" t="s">
        <v>17</v>
      </c>
      <c r="E4" s="21" t="s">
        <v>18</v>
      </c>
      <c r="F4" s="21" t="s">
        <v>19</v>
      </c>
      <c r="G4" s="21" t="s">
        <v>20</v>
      </c>
      <c r="H4" s="21" t="s">
        <v>21</v>
      </c>
      <c r="I4" s="21" t="s">
        <v>22</v>
      </c>
      <c r="J4" s="23" t="s">
        <v>31</v>
      </c>
      <c r="K4" s="21" t="s">
        <v>23</v>
      </c>
      <c r="L4" s="21" t="s">
        <v>24</v>
      </c>
      <c r="M4" s="21" t="s">
        <v>25</v>
      </c>
      <c r="N4" s="21" t="s">
        <v>26</v>
      </c>
      <c r="O4" s="21" t="s">
        <v>27</v>
      </c>
      <c r="P4" s="23" t="s">
        <v>28</v>
      </c>
      <c r="Q4" s="23" t="s">
        <v>29</v>
      </c>
    </row>
    <row r="5" spans="2:17" x14ac:dyDescent="0.25">
      <c r="B5" s="24">
        <v>43556</v>
      </c>
      <c r="C5" s="7"/>
      <c r="D5" s="5"/>
      <c r="E5" s="12">
        <f ca="1">SUMIF('Informacion Entidad'!C:R,B5,'Informacion Entidad'!F:F)</f>
        <v>0</v>
      </c>
      <c r="F5" s="12">
        <f ca="1">SUMIF('Informacion Entidad'!C:R,B5,'Informacion Entidad'!G:G)</f>
        <v>0</v>
      </c>
      <c r="G5" s="13">
        <f ca="1">IFERROR(F5*21/100,0)</f>
        <v>0</v>
      </c>
      <c r="H5" s="13">
        <f ca="1">SUMIF('Informacion Entidad'!C:R,B5,'Informacion Entidad'!I:I)</f>
        <v>0</v>
      </c>
      <c r="I5" s="13">
        <f ca="1">IFERROR(H5*10.5/100,0)</f>
        <v>0</v>
      </c>
      <c r="J5" s="13">
        <f ca="1">SUMIF('Informacion Entidad'!C:R,B5,'Informacion Entidad'!P:P)</f>
        <v>0</v>
      </c>
      <c r="K5" s="13">
        <f ca="1">SUMIF('Informacion Entidad'!C:R,B5,'Informacion Entidad'!L:L)</f>
        <v>0</v>
      </c>
      <c r="L5" s="13">
        <f ca="1">SUMIF('Informacion Entidad'!C:R,B5,'Informacion Entidad'!M:M)</f>
        <v>0</v>
      </c>
      <c r="M5" s="13">
        <f ca="1">SUMIF('Informacion Entidad'!C:R,B5,'Informacion Entidad'!K:K)</f>
        <v>0</v>
      </c>
      <c r="N5" s="13">
        <f ca="1">SUMIF('Informacion Entidad'!C:R,B5,'Informacion Entidad'!O:O)</f>
        <v>0</v>
      </c>
      <c r="O5" s="13"/>
      <c r="P5" s="13">
        <f ca="1">IFERROR(SUM(F5:O5)-G5-I5,0)</f>
        <v>0</v>
      </c>
      <c r="Q5" s="14">
        <f ca="1">IFERROR(+E5-P5,0)</f>
        <v>0</v>
      </c>
    </row>
    <row r="6" spans="2:17" x14ac:dyDescent="0.25">
      <c r="B6" s="25">
        <f>B5+1</f>
        <v>43557</v>
      </c>
      <c r="C6" s="7"/>
      <c r="D6" s="5"/>
      <c r="E6" s="12">
        <f ca="1">SUMIF('Informacion Entidad'!C:R,B6,'Informacion Entidad'!F:F)</f>
        <v>0</v>
      </c>
      <c r="F6" s="12">
        <f ca="1">SUMIF('Informacion Entidad'!C:R,B6,'Informacion Entidad'!G:G)</f>
        <v>0</v>
      </c>
      <c r="G6" s="13">
        <f t="shared" ref="G6:G35" ca="1" si="0">IFERROR(F6*21/100,0)</f>
        <v>0</v>
      </c>
      <c r="H6" s="13">
        <f ca="1">SUMIF('Informacion Entidad'!C:R,B6,'Informacion Entidad'!I:I)</f>
        <v>0</v>
      </c>
      <c r="I6" s="13">
        <f t="shared" ref="I6:I35" ca="1" si="1">IFERROR(H6*10.5/100,0)</f>
        <v>0</v>
      </c>
      <c r="J6" s="13">
        <f ca="1">SUMIF('Informacion Entidad'!C:R,B6,'Informacion Entidad'!P:P)</f>
        <v>0</v>
      </c>
      <c r="K6" s="13">
        <f ca="1">SUMIF('Informacion Entidad'!C:R,B6,'Informacion Entidad'!L:L)</f>
        <v>0</v>
      </c>
      <c r="L6" s="13">
        <f ca="1">SUMIF('Informacion Entidad'!C:R,B6,'Informacion Entidad'!M:M)</f>
        <v>0</v>
      </c>
      <c r="M6" s="13">
        <f ca="1">SUMIF('Informacion Entidad'!C:R,B6,'Informacion Entidad'!K:K)</f>
        <v>0</v>
      </c>
      <c r="N6" s="13">
        <f ca="1">SUMIF('Informacion Entidad'!C:R,B6,'Informacion Entidad'!O:O)</f>
        <v>0</v>
      </c>
      <c r="O6" s="13"/>
      <c r="P6" s="13">
        <f t="shared" ref="P6:P35" ca="1" si="2">IFERROR(SUM(F6:O6)-G6-I6,0)</f>
        <v>0</v>
      </c>
      <c r="Q6" s="14">
        <f t="shared" ref="Q6:Q35" ca="1" si="3">IFERROR(+E6-P6,0)</f>
        <v>0</v>
      </c>
    </row>
    <row r="7" spans="2:17" x14ac:dyDescent="0.25">
      <c r="B7" s="25">
        <f t="shared" ref="B7:B35" si="4">B6+1</f>
        <v>43558</v>
      </c>
      <c r="C7" s="7"/>
      <c r="D7" s="5"/>
      <c r="E7" s="12">
        <f ca="1">SUMIF('Informacion Entidad'!C:R,B7,'Informacion Entidad'!F:F)</f>
        <v>0</v>
      </c>
      <c r="F7" s="12">
        <f ca="1">SUMIF('Informacion Entidad'!C:R,B7,'Informacion Entidad'!G:G)</f>
        <v>0</v>
      </c>
      <c r="G7" s="13">
        <f t="shared" ca="1" si="0"/>
        <v>0</v>
      </c>
      <c r="H7" s="13">
        <f ca="1">SUMIF('Informacion Entidad'!C:R,B7,'Informacion Entidad'!I:I)</f>
        <v>0</v>
      </c>
      <c r="I7" s="13">
        <f t="shared" ca="1" si="1"/>
        <v>0</v>
      </c>
      <c r="J7" s="13">
        <f ca="1">SUMIF('Informacion Entidad'!C:R,B7,'Informacion Entidad'!P:P)</f>
        <v>0</v>
      </c>
      <c r="K7" s="13">
        <f ca="1">SUMIF('Informacion Entidad'!C:R,B7,'Informacion Entidad'!L:L)</f>
        <v>0</v>
      </c>
      <c r="L7" s="13">
        <f ca="1">SUMIF('Informacion Entidad'!C:R,B7,'Informacion Entidad'!M:M)</f>
        <v>0</v>
      </c>
      <c r="M7" s="13">
        <f ca="1">SUMIF('Informacion Entidad'!C:R,B7,'Informacion Entidad'!K:K)</f>
        <v>0</v>
      </c>
      <c r="N7" s="13">
        <f ca="1">SUMIF('Informacion Entidad'!C:R,B7,'Informacion Entidad'!O:O)</f>
        <v>0</v>
      </c>
      <c r="O7" s="13"/>
      <c r="P7" s="13">
        <f t="shared" ca="1" si="2"/>
        <v>0</v>
      </c>
      <c r="Q7" s="14">
        <f t="shared" ca="1" si="3"/>
        <v>0</v>
      </c>
    </row>
    <row r="8" spans="2:17" x14ac:dyDescent="0.25">
      <c r="B8" s="25">
        <f t="shared" si="4"/>
        <v>43559</v>
      </c>
      <c r="C8" s="7"/>
      <c r="D8" s="5"/>
      <c r="E8" s="12">
        <f ca="1">SUMIF('Informacion Entidad'!C:R,B8,'Informacion Entidad'!F:F)</f>
        <v>0</v>
      </c>
      <c r="F8" s="12">
        <f ca="1">SUMIF('Informacion Entidad'!C:R,B8,'Informacion Entidad'!G:G)</f>
        <v>0</v>
      </c>
      <c r="G8" s="13">
        <f t="shared" ca="1" si="0"/>
        <v>0</v>
      </c>
      <c r="H8" s="13">
        <f ca="1">SUMIF('Informacion Entidad'!C:R,B8,'Informacion Entidad'!I:I)</f>
        <v>0</v>
      </c>
      <c r="I8" s="13">
        <f t="shared" ca="1" si="1"/>
        <v>0</v>
      </c>
      <c r="J8" s="13">
        <f ca="1">SUMIF('Informacion Entidad'!C:R,B8,'Informacion Entidad'!P:P)</f>
        <v>0</v>
      </c>
      <c r="K8" s="13">
        <f ca="1">SUMIF('Informacion Entidad'!C:R,B8,'Informacion Entidad'!L:L)</f>
        <v>0</v>
      </c>
      <c r="L8" s="13">
        <f ca="1">SUMIF('Informacion Entidad'!C:R,B8,'Informacion Entidad'!M:M)</f>
        <v>0</v>
      </c>
      <c r="M8" s="13">
        <f ca="1">SUMIF('Informacion Entidad'!C:R,B8,'Informacion Entidad'!K:K)</f>
        <v>0</v>
      </c>
      <c r="N8" s="13">
        <f ca="1">SUMIF('Informacion Entidad'!C:R,B8,'Informacion Entidad'!O:O)</f>
        <v>0</v>
      </c>
      <c r="O8" s="13"/>
      <c r="P8" s="13">
        <f t="shared" ca="1" si="2"/>
        <v>0</v>
      </c>
      <c r="Q8" s="14">
        <f t="shared" ca="1" si="3"/>
        <v>0</v>
      </c>
    </row>
    <row r="9" spans="2:17" x14ac:dyDescent="0.25">
      <c r="B9" s="25">
        <f t="shared" si="4"/>
        <v>43560</v>
      </c>
      <c r="C9" s="7"/>
      <c r="D9" s="5"/>
      <c r="E9" s="12">
        <f ca="1">SUMIF('Informacion Entidad'!C:R,B9,'Informacion Entidad'!F:F)</f>
        <v>2719.98</v>
      </c>
      <c r="F9" s="12">
        <f ca="1">SUMIF('Informacion Entidad'!C:R,B9,'Informacion Entidad'!G:G)</f>
        <v>58.48</v>
      </c>
      <c r="G9" s="13">
        <f t="shared" ca="1" si="0"/>
        <v>12.280799999999999</v>
      </c>
      <c r="H9" s="13">
        <f ca="1">SUMIF('Informacion Entidad'!C:R,B9,'Informacion Entidad'!I:I)</f>
        <v>309.24</v>
      </c>
      <c r="I9" s="13">
        <f t="shared" ca="1" si="1"/>
        <v>32.470199999999998</v>
      </c>
      <c r="J9" s="13">
        <f ca="1">SUMIF('Informacion Entidad'!C:R,B9,'Informacion Entidad'!P:P)</f>
        <v>44.75</v>
      </c>
      <c r="K9" s="13">
        <f ca="1">SUMIF('Informacion Entidad'!C:R,B9,'Informacion Entidad'!L:L)</f>
        <v>97.92</v>
      </c>
      <c r="L9" s="13">
        <f ca="1">SUMIF('Informacion Entidad'!C:R,B9,'Informacion Entidad'!M:M)</f>
        <v>70.569999999999993</v>
      </c>
      <c r="M9" s="13">
        <f ca="1">SUMIF('Informacion Entidad'!C:R,B9,'Informacion Entidad'!K:K)</f>
        <v>0</v>
      </c>
      <c r="N9" s="13">
        <f ca="1">SUMIF('Informacion Entidad'!C:R,B9,'Informacion Entidad'!O:O)</f>
        <v>0</v>
      </c>
      <c r="O9" s="13"/>
      <c r="P9" s="13">
        <f t="shared" ca="1" si="2"/>
        <v>580.96</v>
      </c>
      <c r="Q9" s="14">
        <f t="shared" ca="1" si="3"/>
        <v>2139.02</v>
      </c>
    </row>
    <row r="10" spans="2:17" x14ac:dyDescent="0.25">
      <c r="B10" s="25">
        <f t="shared" si="4"/>
        <v>43561</v>
      </c>
      <c r="C10" s="7"/>
      <c r="D10" s="5"/>
      <c r="E10" s="12">
        <f ca="1">SUMIF('Informacion Entidad'!C:R,B10,'Informacion Entidad'!F:F)</f>
        <v>0</v>
      </c>
      <c r="F10" s="12">
        <f ca="1">SUMIF('Informacion Entidad'!C:R,B10,'Informacion Entidad'!G:G)</f>
        <v>0</v>
      </c>
      <c r="G10" s="13">
        <f t="shared" ca="1" si="0"/>
        <v>0</v>
      </c>
      <c r="H10" s="13">
        <f ca="1">SUMIF('Informacion Entidad'!C:R,B10,'Informacion Entidad'!I:I)</f>
        <v>0</v>
      </c>
      <c r="I10" s="13">
        <f t="shared" ca="1" si="1"/>
        <v>0</v>
      </c>
      <c r="J10" s="13">
        <f ca="1">SUMIF('Informacion Entidad'!C:R,B10,'Informacion Entidad'!P:P)</f>
        <v>0</v>
      </c>
      <c r="K10" s="13">
        <f ca="1">SUMIF('Informacion Entidad'!C:R,B10,'Informacion Entidad'!L:L)</f>
        <v>0</v>
      </c>
      <c r="L10" s="13">
        <f ca="1">SUMIF('Informacion Entidad'!C:R,B10,'Informacion Entidad'!M:M)</f>
        <v>0</v>
      </c>
      <c r="M10" s="13">
        <f ca="1">SUMIF('Informacion Entidad'!C:R,B10,'Informacion Entidad'!K:K)</f>
        <v>0</v>
      </c>
      <c r="N10" s="13">
        <f ca="1">SUMIF('Informacion Entidad'!C:R,B10,'Informacion Entidad'!O:O)</f>
        <v>0</v>
      </c>
      <c r="O10" s="13"/>
      <c r="P10" s="13">
        <f t="shared" ca="1" si="2"/>
        <v>0</v>
      </c>
      <c r="Q10" s="14">
        <f t="shared" ca="1" si="3"/>
        <v>0</v>
      </c>
    </row>
    <row r="11" spans="2:17" x14ac:dyDescent="0.25">
      <c r="B11" s="25">
        <f t="shared" si="4"/>
        <v>43562</v>
      </c>
      <c r="C11" s="7"/>
      <c r="D11" s="5"/>
      <c r="E11" s="12">
        <f ca="1">SUMIF('Informacion Entidad'!C:R,B11,'Informacion Entidad'!F:F)</f>
        <v>0</v>
      </c>
      <c r="F11" s="12">
        <f ca="1">SUMIF('Informacion Entidad'!C:R,B11,'Informacion Entidad'!G:G)</f>
        <v>0</v>
      </c>
      <c r="G11" s="13">
        <f t="shared" ca="1" si="0"/>
        <v>0</v>
      </c>
      <c r="H11" s="13">
        <f ca="1">SUMIF('Informacion Entidad'!C:R,B11,'Informacion Entidad'!I:I)</f>
        <v>0</v>
      </c>
      <c r="I11" s="13">
        <f t="shared" ca="1" si="1"/>
        <v>0</v>
      </c>
      <c r="J11" s="13">
        <f ca="1">SUMIF('Informacion Entidad'!C:R,B11,'Informacion Entidad'!P:P)</f>
        <v>0</v>
      </c>
      <c r="K11" s="13">
        <f ca="1">SUMIF('Informacion Entidad'!C:R,B11,'Informacion Entidad'!L:L)</f>
        <v>0</v>
      </c>
      <c r="L11" s="13">
        <f ca="1">SUMIF('Informacion Entidad'!C:R,B11,'Informacion Entidad'!M:M)</f>
        <v>0</v>
      </c>
      <c r="M11" s="13">
        <f ca="1">SUMIF('Informacion Entidad'!C:R,B11,'Informacion Entidad'!K:K)</f>
        <v>0</v>
      </c>
      <c r="N11" s="13">
        <f ca="1">SUMIF('Informacion Entidad'!C:R,B11,'Informacion Entidad'!O:O)</f>
        <v>0</v>
      </c>
      <c r="O11" s="13"/>
      <c r="P11" s="13">
        <f t="shared" ca="1" si="2"/>
        <v>0</v>
      </c>
      <c r="Q11" s="14">
        <f t="shared" ca="1" si="3"/>
        <v>0</v>
      </c>
    </row>
    <row r="12" spans="2:17" x14ac:dyDescent="0.25">
      <c r="B12" s="25">
        <f t="shared" si="4"/>
        <v>43563</v>
      </c>
      <c r="C12" s="7"/>
      <c r="D12" s="5"/>
      <c r="E12" s="12">
        <f ca="1">SUMIF('Informacion Entidad'!C:R,B12,'Informacion Entidad'!F:F)</f>
        <v>0</v>
      </c>
      <c r="F12" s="12">
        <f ca="1">SUMIF('Informacion Entidad'!C:R,B12,'Informacion Entidad'!G:G)</f>
        <v>0</v>
      </c>
      <c r="G12" s="13">
        <f t="shared" ca="1" si="0"/>
        <v>0</v>
      </c>
      <c r="H12" s="13">
        <f ca="1">SUMIF('Informacion Entidad'!C:R,B12,'Informacion Entidad'!I:I)</f>
        <v>0</v>
      </c>
      <c r="I12" s="13">
        <f t="shared" ca="1" si="1"/>
        <v>0</v>
      </c>
      <c r="J12" s="13">
        <f ca="1">SUMIF('Informacion Entidad'!C:R,B12,'Informacion Entidad'!P:P)</f>
        <v>0</v>
      </c>
      <c r="K12" s="13">
        <f ca="1">SUMIF('Informacion Entidad'!C:R,B12,'Informacion Entidad'!L:L)</f>
        <v>0</v>
      </c>
      <c r="L12" s="13">
        <f ca="1">SUMIF('Informacion Entidad'!C:R,B12,'Informacion Entidad'!M:M)</f>
        <v>0</v>
      </c>
      <c r="M12" s="13">
        <f ca="1">SUMIF('Informacion Entidad'!C:R,B12,'Informacion Entidad'!K:K)</f>
        <v>0</v>
      </c>
      <c r="N12" s="13">
        <f ca="1">SUMIF('Informacion Entidad'!C:R,B12,'Informacion Entidad'!O:O)</f>
        <v>0</v>
      </c>
      <c r="O12" s="13"/>
      <c r="P12" s="13">
        <f t="shared" ca="1" si="2"/>
        <v>0</v>
      </c>
      <c r="Q12" s="14">
        <f t="shared" ca="1" si="3"/>
        <v>0</v>
      </c>
    </row>
    <row r="13" spans="2:17" x14ac:dyDescent="0.25">
      <c r="B13" s="25">
        <f t="shared" si="4"/>
        <v>43564</v>
      </c>
      <c r="C13" s="7"/>
      <c r="D13" s="5"/>
      <c r="E13" s="12">
        <f ca="1">SUMIF('Informacion Entidad'!C:R,B13,'Informacion Entidad'!F:F)</f>
        <v>654.98</v>
      </c>
      <c r="F13" s="12">
        <f ca="1">SUMIF('Informacion Entidad'!C:R,B13,'Informacion Entidad'!G:G)</f>
        <v>14.08</v>
      </c>
      <c r="G13" s="13">
        <f t="shared" ca="1" si="0"/>
        <v>2.9567999999999999</v>
      </c>
      <c r="H13" s="13">
        <f ca="1">SUMIF('Informacion Entidad'!C:R,B13,'Informacion Entidad'!I:I)</f>
        <v>56.4</v>
      </c>
      <c r="I13" s="13">
        <f t="shared" ca="1" si="1"/>
        <v>5.9219999999999997</v>
      </c>
      <c r="J13" s="13">
        <f ca="1">SUMIF('Informacion Entidad'!C:R,B13,'Informacion Entidad'!P:P)</f>
        <v>8.8800000000000008</v>
      </c>
      <c r="K13" s="13">
        <f ca="1">SUMIF('Informacion Entidad'!C:R,B13,'Informacion Entidad'!L:L)</f>
        <v>23.58</v>
      </c>
      <c r="L13" s="13">
        <f ca="1">SUMIF('Informacion Entidad'!C:R,B13,'Informacion Entidad'!M:M)</f>
        <v>17.54</v>
      </c>
      <c r="M13" s="13">
        <f ca="1">SUMIF('Informacion Entidad'!C:R,B13,'Informacion Entidad'!K:K)</f>
        <v>0</v>
      </c>
      <c r="N13" s="13">
        <f ca="1">SUMIF('Informacion Entidad'!C:R,B13,'Informacion Entidad'!O:O)</f>
        <v>0</v>
      </c>
      <c r="O13" s="13"/>
      <c r="P13" s="13">
        <f t="shared" ca="1" si="2"/>
        <v>120.48</v>
      </c>
      <c r="Q13" s="14">
        <f t="shared" ca="1" si="3"/>
        <v>534.5</v>
      </c>
    </row>
    <row r="14" spans="2:17" x14ac:dyDescent="0.25">
      <c r="B14" s="25">
        <f t="shared" si="4"/>
        <v>43565</v>
      </c>
      <c r="C14" s="7"/>
      <c r="D14" s="5"/>
      <c r="E14" s="12">
        <f ca="1">SUMIF('Informacion Entidad'!C:R,B14,'Informacion Entidad'!F:F)</f>
        <v>0</v>
      </c>
      <c r="F14" s="12">
        <f ca="1">SUMIF('Informacion Entidad'!C:R,B14,'Informacion Entidad'!G:G)</f>
        <v>0</v>
      </c>
      <c r="G14" s="13">
        <f t="shared" ca="1" si="0"/>
        <v>0</v>
      </c>
      <c r="H14" s="13">
        <f ca="1">SUMIF('Informacion Entidad'!C:R,B14,'Informacion Entidad'!I:I)</f>
        <v>0</v>
      </c>
      <c r="I14" s="13">
        <f t="shared" ca="1" si="1"/>
        <v>0</v>
      </c>
      <c r="J14" s="13">
        <f ca="1">SUMIF('Informacion Entidad'!C:R,B14,'Informacion Entidad'!P:P)</f>
        <v>0</v>
      </c>
      <c r="K14" s="13">
        <f ca="1">SUMIF('Informacion Entidad'!C:R,B14,'Informacion Entidad'!L:L)</f>
        <v>0</v>
      </c>
      <c r="L14" s="13">
        <f ca="1">SUMIF('Informacion Entidad'!C:R,B14,'Informacion Entidad'!M:M)</f>
        <v>0</v>
      </c>
      <c r="M14" s="13">
        <f ca="1">SUMIF('Informacion Entidad'!C:R,B14,'Informacion Entidad'!K:K)</f>
        <v>0</v>
      </c>
      <c r="N14" s="13">
        <f ca="1">SUMIF('Informacion Entidad'!C:R,B14,'Informacion Entidad'!O:O)</f>
        <v>0</v>
      </c>
      <c r="O14" s="13"/>
      <c r="P14" s="13">
        <f t="shared" ca="1" si="2"/>
        <v>0</v>
      </c>
      <c r="Q14" s="14">
        <f t="shared" ca="1" si="3"/>
        <v>0</v>
      </c>
    </row>
    <row r="15" spans="2:17" x14ac:dyDescent="0.25">
      <c r="B15" s="25">
        <f t="shared" si="4"/>
        <v>43566</v>
      </c>
      <c r="C15" s="7"/>
      <c r="D15" s="5"/>
      <c r="E15" s="12">
        <f ca="1">SUMIF('Informacion Entidad'!C:R,B15,'Informacion Entidad'!F:F)</f>
        <v>0</v>
      </c>
      <c r="F15" s="12">
        <f ca="1">SUMIF('Informacion Entidad'!C:R,B15,'Informacion Entidad'!G:G)</f>
        <v>0</v>
      </c>
      <c r="G15" s="13">
        <f t="shared" ca="1" si="0"/>
        <v>0</v>
      </c>
      <c r="H15" s="13">
        <f ca="1">SUMIF('Informacion Entidad'!C:R,B15,'Informacion Entidad'!I:I)</f>
        <v>0</v>
      </c>
      <c r="I15" s="13">
        <f t="shared" ca="1" si="1"/>
        <v>0</v>
      </c>
      <c r="J15" s="13">
        <f ca="1">SUMIF('Informacion Entidad'!C:R,B15,'Informacion Entidad'!P:P)</f>
        <v>0</v>
      </c>
      <c r="K15" s="13">
        <f ca="1">SUMIF('Informacion Entidad'!C:R,B15,'Informacion Entidad'!L:L)</f>
        <v>0</v>
      </c>
      <c r="L15" s="13">
        <f ca="1">SUMIF('Informacion Entidad'!C:R,B15,'Informacion Entidad'!M:M)</f>
        <v>0</v>
      </c>
      <c r="M15" s="13">
        <f ca="1">SUMIF('Informacion Entidad'!C:R,B15,'Informacion Entidad'!K:K)</f>
        <v>0</v>
      </c>
      <c r="N15" s="13">
        <f ca="1">SUMIF('Informacion Entidad'!C:R,B15,'Informacion Entidad'!O:O)</f>
        <v>0</v>
      </c>
      <c r="O15" s="13"/>
      <c r="P15" s="13">
        <f t="shared" ca="1" si="2"/>
        <v>0</v>
      </c>
      <c r="Q15" s="14">
        <f t="shared" ca="1" si="3"/>
        <v>0</v>
      </c>
    </row>
    <row r="16" spans="2:17" x14ac:dyDescent="0.25">
      <c r="B16" s="25">
        <f t="shared" si="4"/>
        <v>43567</v>
      </c>
      <c r="C16" s="7"/>
      <c r="D16" s="5"/>
      <c r="E16" s="12">
        <f ca="1">SUMIF('Informacion Entidad'!C:R,B16,'Informacion Entidad'!F:F)</f>
        <v>0</v>
      </c>
      <c r="F16" s="12">
        <f ca="1">SUMIF('Informacion Entidad'!C:R,B16,'Informacion Entidad'!G:G)</f>
        <v>0</v>
      </c>
      <c r="G16" s="13">
        <f t="shared" ca="1" si="0"/>
        <v>0</v>
      </c>
      <c r="H16" s="13">
        <f ca="1">SUMIF('Informacion Entidad'!C:R,B16,'Informacion Entidad'!I:I)</f>
        <v>0</v>
      </c>
      <c r="I16" s="13">
        <f t="shared" ca="1" si="1"/>
        <v>0</v>
      </c>
      <c r="J16" s="13">
        <f ca="1">SUMIF('Informacion Entidad'!C:R,B16,'Informacion Entidad'!P:P)</f>
        <v>0</v>
      </c>
      <c r="K16" s="13">
        <f ca="1">SUMIF('Informacion Entidad'!C:R,B16,'Informacion Entidad'!L:L)</f>
        <v>0</v>
      </c>
      <c r="L16" s="13">
        <f ca="1">SUMIF('Informacion Entidad'!C:R,B16,'Informacion Entidad'!M:M)</f>
        <v>0</v>
      </c>
      <c r="M16" s="13">
        <f ca="1">SUMIF('Informacion Entidad'!C:R,B16,'Informacion Entidad'!K:K)</f>
        <v>0</v>
      </c>
      <c r="N16" s="13">
        <f ca="1">SUMIF('Informacion Entidad'!C:R,B16,'Informacion Entidad'!O:O)</f>
        <v>0</v>
      </c>
      <c r="O16" s="13"/>
      <c r="P16" s="13">
        <f t="shared" ca="1" si="2"/>
        <v>0</v>
      </c>
      <c r="Q16" s="14">
        <f t="shared" ca="1" si="3"/>
        <v>0</v>
      </c>
    </row>
    <row r="17" spans="1:19" x14ac:dyDescent="0.25">
      <c r="B17" s="25">
        <f t="shared" si="4"/>
        <v>43568</v>
      </c>
      <c r="C17" s="7"/>
      <c r="D17" s="5"/>
      <c r="E17" s="12">
        <f ca="1">SUMIF('Informacion Entidad'!C:R,B17,'Informacion Entidad'!F:F)</f>
        <v>0</v>
      </c>
      <c r="F17" s="12">
        <f ca="1">SUMIF('Informacion Entidad'!C:R,B17,'Informacion Entidad'!G:G)</f>
        <v>0</v>
      </c>
      <c r="G17" s="13">
        <f t="shared" ca="1" si="0"/>
        <v>0</v>
      </c>
      <c r="H17" s="13">
        <f ca="1">SUMIF('Informacion Entidad'!C:R,B17,'Informacion Entidad'!I:I)</f>
        <v>0</v>
      </c>
      <c r="I17" s="13">
        <f t="shared" ca="1" si="1"/>
        <v>0</v>
      </c>
      <c r="J17" s="13">
        <f ca="1">SUMIF('Informacion Entidad'!C:R,B17,'Informacion Entidad'!P:P)</f>
        <v>0</v>
      </c>
      <c r="K17" s="13">
        <f ca="1">SUMIF('Informacion Entidad'!C:R,B17,'Informacion Entidad'!L:L)</f>
        <v>0</v>
      </c>
      <c r="L17" s="13">
        <f ca="1">SUMIF('Informacion Entidad'!C:R,B17,'Informacion Entidad'!M:M)</f>
        <v>0</v>
      </c>
      <c r="M17" s="13">
        <f ca="1">SUMIF('Informacion Entidad'!C:R,B17,'Informacion Entidad'!K:K)</f>
        <v>0</v>
      </c>
      <c r="N17" s="13">
        <f ca="1">SUMIF('Informacion Entidad'!C:R,B17,'Informacion Entidad'!O:O)</f>
        <v>0</v>
      </c>
      <c r="O17" s="13"/>
      <c r="P17" s="13">
        <f t="shared" ca="1" si="2"/>
        <v>0</v>
      </c>
      <c r="Q17" s="14">
        <f t="shared" ca="1" si="3"/>
        <v>0</v>
      </c>
    </row>
    <row r="18" spans="1:19" x14ac:dyDescent="0.25">
      <c r="B18" s="25">
        <f t="shared" si="4"/>
        <v>43569</v>
      </c>
      <c r="C18" s="7"/>
      <c r="D18" s="5"/>
      <c r="E18" s="12">
        <f ca="1">SUMIF('Informacion Entidad'!C:R,B18,'Informacion Entidad'!F:F)</f>
        <v>0</v>
      </c>
      <c r="F18" s="12">
        <f ca="1">SUMIF('Informacion Entidad'!C:R,B18,'Informacion Entidad'!G:G)</f>
        <v>0</v>
      </c>
      <c r="G18" s="13">
        <f t="shared" ca="1" si="0"/>
        <v>0</v>
      </c>
      <c r="H18" s="13">
        <f ca="1">SUMIF('Informacion Entidad'!C:R,B18,'Informacion Entidad'!I:I)</f>
        <v>0</v>
      </c>
      <c r="I18" s="13">
        <f t="shared" ca="1" si="1"/>
        <v>0</v>
      </c>
      <c r="J18" s="13">
        <f ca="1">SUMIF('Informacion Entidad'!C:R,B18,'Informacion Entidad'!P:P)</f>
        <v>0</v>
      </c>
      <c r="K18" s="13">
        <f ca="1">SUMIF('Informacion Entidad'!C:R,B18,'Informacion Entidad'!L:L)</f>
        <v>0</v>
      </c>
      <c r="L18" s="13">
        <f ca="1">SUMIF('Informacion Entidad'!C:R,B18,'Informacion Entidad'!M:M)</f>
        <v>0</v>
      </c>
      <c r="M18" s="13">
        <f ca="1">SUMIF('Informacion Entidad'!C:R,B18,'Informacion Entidad'!K:K)</f>
        <v>0</v>
      </c>
      <c r="N18" s="13">
        <f ca="1">SUMIF('Informacion Entidad'!C:R,B18,'Informacion Entidad'!O:O)</f>
        <v>0</v>
      </c>
      <c r="O18" s="13"/>
      <c r="P18" s="13">
        <f t="shared" ca="1" si="2"/>
        <v>0</v>
      </c>
      <c r="Q18" s="14">
        <f t="shared" ca="1" si="3"/>
        <v>0</v>
      </c>
    </row>
    <row r="19" spans="1:19" x14ac:dyDescent="0.25">
      <c r="B19" s="25">
        <f t="shared" si="4"/>
        <v>43570</v>
      </c>
      <c r="C19" s="7"/>
      <c r="D19" s="5"/>
      <c r="E19" s="12">
        <f ca="1">SUMIF('Informacion Entidad'!C:R,B19,'Informacion Entidad'!F:F)</f>
        <v>0</v>
      </c>
      <c r="F19" s="12">
        <f ca="1">SUMIF('Informacion Entidad'!C:R,B19,'Informacion Entidad'!G:G)</f>
        <v>0</v>
      </c>
      <c r="G19" s="13">
        <f t="shared" ca="1" si="0"/>
        <v>0</v>
      </c>
      <c r="H19" s="13">
        <f ca="1">SUMIF('Informacion Entidad'!C:R,B19,'Informacion Entidad'!I:I)</f>
        <v>0</v>
      </c>
      <c r="I19" s="13">
        <f t="shared" ca="1" si="1"/>
        <v>0</v>
      </c>
      <c r="J19" s="13">
        <f ca="1">SUMIF('Informacion Entidad'!C:R,B19,'Informacion Entidad'!P:P)</f>
        <v>0</v>
      </c>
      <c r="K19" s="13">
        <f ca="1">SUMIF('Informacion Entidad'!C:R,B19,'Informacion Entidad'!L:L)</f>
        <v>0</v>
      </c>
      <c r="L19" s="13">
        <f ca="1">SUMIF('Informacion Entidad'!C:R,B19,'Informacion Entidad'!M:M)</f>
        <v>0</v>
      </c>
      <c r="M19" s="13">
        <f ca="1">SUMIF('Informacion Entidad'!C:R,B19,'Informacion Entidad'!K:K)</f>
        <v>0</v>
      </c>
      <c r="N19" s="13">
        <f ca="1">SUMIF('Informacion Entidad'!C:R,B19,'Informacion Entidad'!O:O)</f>
        <v>0</v>
      </c>
      <c r="O19" s="13"/>
      <c r="P19" s="13">
        <f t="shared" ca="1" si="2"/>
        <v>0</v>
      </c>
      <c r="Q19" s="14">
        <f t="shared" ca="1" si="3"/>
        <v>0</v>
      </c>
    </row>
    <row r="20" spans="1:19" x14ac:dyDescent="0.25">
      <c r="B20" s="25">
        <f t="shared" si="4"/>
        <v>43571</v>
      </c>
      <c r="C20" s="7"/>
      <c r="D20" s="5"/>
      <c r="E20" s="12">
        <f ca="1">SUMIF('Informacion Entidad'!C:R,B20,'Informacion Entidad'!F:F)</f>
        <v>0</v>
      </c>
      <c r="F20" s="12">
        <f ca="1">SUMIF('Informacion Entidad'!C:R,B20,'Informacion Entidad'!G:G)</f>
        <v>0</v>
      </c>
      <c r="G20" s="13">
        <f t="shared" ca="1" si="0"/>
        <v>0</v>
      </c>
      <c r="H20" s="13">
        <f ca="1">SUMIF('Informacion Entidad'!C:R,B20,'Informacion Entidad'!I:I)</f>
        <v>0</v>
      </c>
      <c r="I20" s="13">
        <f t="shared" ca="1" si="1"/>
        <v>0</v>
      </c>
      <c r="J20" s="13">
        <f ca="1">SUMIF('Informacion Entidad'!C:R,B20,'Informacion Entidad'!P:P)</f>
        <v>0</v>
      </c>
      <c r="K20" s="13">
        <f ca="1">SUMIF('Informacion Entidad'!C:R,B20,'Informacion Entidad'!L:L)</f>
        <v>0</v>
      </c>
      <c r="L20" s="13">
        <f ca="1">SUMIF('Informacion Entidad'!C:R,B20,'Informacion Entidad'!M:M)</f>
        <v>0</v>
      </c>
      <c r="M20" s="13">
        <f ca="1">SUMIF('Informacion Entidad'!C:R,B20,'Informacion Entidad'!K:K)</f>
        <v>0</v>
      </c>
      <c r="N20" s="13">
        <f ca="1">SUMIF('Informacion Entidad'!C:R,B20,'Informacion Entidad'!O:O)</f>
        <v>0</v>
      </c>
      <c r="O20" s="13"/>
      <c r="P20" s="13">
        <f t="shared" ca="1" si="2"/>
        <v>0</v>
      </c>
      <c r="Q20" s="14">
        <f t="shared" ca="1" si="3"/>
        <v>0</v>
      </c>
    </row>
    <row r="21" spans="1:19" x14ac:dyDescent="0.25">
      <c r="B21" s="25">
        <f t="shared" si="4"/>
        <v>43572</v>
      </c>
      <c r="C21" s="7"/>
      <c r="D21" s="5"/>
      <c r="E21" s="12">
        <f ca="1">SUMIF('Informacion Entidad'!C:R,B21,'Informacion Entidad'!F:F)</f>
        <v>0</v>
      </c>
      <c r="F21" s="12">
        <f ca="1">SUMIF('Informacion Entidad'!C:R,B21,'Informacion Entidad'!G:G)</f>
        <v>0</v>
      </c>
      <c r="G21" s="13">
        <f t="shared" ca="1" si="0"/>
        <v>0</v>
      </c>
      <c r="H21" s="13">
        <f ca="1">SUMIF('Informacion Entidad'!C:R,B21,'Informacion Entidad'!I:I)</f>
        <v>0</v>
      </c>
      <c r="I21" s="13">
        <f t="shared" ca="1" si="1"/>
        <v>0</v>
      </c>
      <c r="J21" s="13">
        <f ca="1">SUMIF('Informacion Entidad'!C:R,B21,'Informacion Entidad'!P:P)</f>
        <v>0</v>
      </c>
      <c r="K21" s="13">
        <f ca="1">SUMIF('Informacion Entidad'!C:R,B21,'Informacion Entidad'!L:L)</f>
        <v>0</v>
      </c>
      <c r="L21" s="13">
        <f ca="1">SUMIF('Informacion Entidad'!C:R,B21,'Informacion Entidad'!M:M)</f>
        <v>0</v>
      </c>
      <c r="M21" s="13">
        <f ca="1">SUMIF('Informacion Entidad'!C:R,B21,'Informacion Entidad'!K:K)</f>
        <v>0</v>
      </c>
      <c r="N21" s="13">
        <f ca="1">SUMIF('Informacion Entidad'!C:R,B21,'Informacion Entidad'!O:O)</f>
        <v>0</v>
      </c>
      <c r="O21" s="13"/>
      <c r="P21" s="13">
        <f t="shared" ca="1" si="2"/>
        <v>0</v>
      </c>
      <c r="Q21" s="14">
        <f t="shared" ca="1" si="3"/>
        <v>0</v>
      </c>
    </row>
    <row r="22" spans="1:19" x14ac:dyDescent="0.25">
      <c r="B22" s="25">
        <f t="shared" si="4"/>
        <v>43573</v>
      </c>
      <c r="C22" s="7"/>
      <c r="D22" s="5"/>
      <c r="E22" s="12">
        <f ca="1">SUMIF('Informacion Entidad'!C:R,B22,'Informacion Entidad'!F:F)</f>
        <v>0</v>
      </c>
      <c r="F22" s="12">
        <f ca="1">SUMIF('Informacion Entidad'!C:R,B22,'Informacion Entidad'!G:G)</f>
        <v>0</v>
      </c>
      <c r="G22" s="13">
        <f t="shared" ca="1" si="0"/>
        <v>0</v>
      </c>
      <c r="H22" s="13">
        <f ca="1">SUMIF('Informacion Entidad'!C:R,B22,'Informacion Entidad'!I:I)</f>
        <v>0</v>
      </c>
      <c r="I22" s="13">
        <f t="shared" ca="1" si="1"/>
        <v>0</v>
      </c>
      <c r="J22" s="13">
        <f ca="1">SUMIF('Informacion Entidad'!C:R,B22,'Informacion Entidad'!P:P)</f>
        <v>0</v>
      </c>
      <c r="K22" s="13">
        <f ca="1">SUMIF('Informacion Entidad'!C:R,B22,'Informacion Entidad'!L:L)</f>
        <v>0</v>
      </c>
      <c r="L22" s="13">
        <f ca="1">SUMIF('Informacion Entidad'!C:R,B22,'Informacion Entidad'!M:M)</f>
        <v>0</v>
      </c>
      <c r="M22" s="13">
        <f ca="1">SUMIF('Informacion Entidad'!C:R,B22,'Informacion Entidad'!K:K)</f>
        <v>0</v>
      </c>
      <c r="N22" s="13">
        <f ca="1">SUMIF('Informacion Entidad'!C:R,B22,'Informacion Entidad'!O:O)</f>
        <v>0</v>
      </c>
      <c r="O22" s="13"/>
      <c r="P22" s="13">
        <f t="shared" ca="1" si="2"/>
        <v>0</v>
      </c>
      <c r="Q22" s="14">
        <f t="shared" ca="1" si="3"/>
        <v>0</v>
      </c>
    </row>
    <row r="23" spans="1:19" x14ac:dyDescent="0.25">
      <c r="B23" s="25">
        <f t="shared" si="4"/>
        <v>43574</v>
      </c>
      <c r="C23" s="7"/>
      <c r="D23" s="5"/>
      <c r="E23" s="12">
        <f ca="1">SUMIF('Informacion Entidad'!C:R,B23,'Informacion Entidad'!F:F)</f>
        <v>0</v>
      </c>
      <c r="F23" s="12">
        <f ca="1">SUMIF('Informacion Entidad'!C:R,B23,'Informacion Entidad'!G:G)</f>
        <v>0</v>
      </c>
      <c r="G23" s="13">
        <f t="shared" ca="1" si="0"/>
        <v>0</v>
      </c>
      <c r="H23" s="13">
        <f ca="1">SUMIF('Informacion Entidad'!C:R,B23,'Informacion Entidad'!I:I)</f>
        <v>0</v>
      </c>
      <c r="I23" s="13">
        <f t="shared" ca="1" si="1"/>
        <v>0</v>
      </c>
      <c r="J23" s="13">
        <f ca="1">SUMIF('Informacion Entidad'!C:R,B23,'Informacion Entidad'!P:P)</f>
        <v>0</v>
      </c>
      <c r="K23" s="13">
        <f ca="1">SUMIF('Informacion Entidad'!C:R,B23,'Informacion Entidad'!L:L)</f>
        <v>0</v>
      </c>
      <c r="L23" s="13">
        <f ca="1">SUMIF('Informacion Entidad'!C:R,B23,'Informacion Entidad'!M:M)</f>
        <v>0</v>
      </c>
      <c r="M23" s="13">
        <f ca="1">SUMIF('Informacion Entidad'!C:R,B23,'Informacion Entidad'!K:K)</f>
        <v>0</v>
      </c>
      <c r="N23" s="13">
        <f ca="1">SUMIF('Informacion Entidad'!C:R,B23,'Informacion Entidad'!O:O)</f>
        <v>0</v>
      </c>
      <c r="O23" s="13"/>
      <c r="P23" s="13">
        <f t="shared" ca="1" si="2"/>
        <v>0</v>
      </c>
      <c r="Q23" s="14">
        <f t="shared" ca="1" si="3"/>
        <v>0</v>
      </c>
    </row>
    <row r="24" spans="1:19" x14ac:dyDescent="0.25">
      <c r="B24" s="25">
        <f t="shared" si="4"/>
        <v>43575</v>
      </c>
      <c r="C24" s="7"/>
      <c r="D24" s="5"/>
      <c r="E24" s="12">
        <f ca="1">SUMIF('Informacion Entidad'!C:R,B24,'Informacion Entidad'!F:F)</f>
        <v>0</v>
      </c>
      <c r="F24" s="12">
        <f ca="1">SUMIF('Informacion Entidad'!C:R,B24,'Informacion Entidad'!G:G)</f>
        <v>0</v>
      </c>
      <c r="G24" s="13">
        <f t="shared" ca="1" si="0"/>
        <v>0</v>
      </c>
      <c r="H24" s="13">
        <f ca="1">SUMIF('Informacion Entidad'!C:R,B24,'Informacion Entidad'!I:I)</f>
        <v>0</v>
      </c>
      <c r="I24" s="13">
        <f t="shared" ca="1" si="1"/>
        <v>0</v>
      </c>
      <c r="J24" s="13">
        <f ca="1">SUMIF('Informacion Entidad'!C:R,B24,'Informacion Entidad'!P:P)</f>
        <v>0</v>
      </c>
      <c r="K24" s="13">
        <f ca="1">SUMIF('Informacion Entidad'!C:R,B24,'Informacion Entidad'!L:L)</f>
        <v>0</v>
      </c>
      <c r="L24" s="13">
        <f ca="1">SUMIF('Informacion Entidad'!C:R,B24,'Informacion Entidad'!M:M)</f>
        <v>0</v>
      </c>
      <c r="M24" s="13">
        <f ca="1">SUMIF('Informacion Entidad'!C:R,B24,'Informacion Entidad'!K:K)</f>
        <v>0</v>
      </c>
      <c r="N24" s="13">
        <f ca="1">SUMIF('Informacion Entidad'!C:R,B24,'Informacion Entidad'!O:O)</f>
        <v>0</v>
      </c>
      <c r="O24" s="13"/>
      <c r="P24" s="13">
        <f t="shared" ca="1" si="2"/>
        <v>0</v>
      </c>
      <c r="Q24" s="14">
        <f t="shared" ca="1" si="3"/>
        <v>0</v>
      </c>
    </row>
    <row r="25" spans="1:19" x14ac:dyDescent="0.25">
      <c r="B25" s="25">
        <f t="shared" si="4"/>
        <v>43576</v>
      </c>
      <c r="C25" s="7"/>
      <c r="D25" s="5"/>
      <c r="E25" s="12">
        <f ca="1">SUMIF('Informacion Entidad'!C:R,B25,'Informacion Entidad'!F:F)</f>
        <v>0</v>
      </c>
      <c r="F25" s="12">
        <f ca="1">SUMIF('Informacion Entidad'!C:R,B25,'Informacion Entidad'!G:G)</f>
        <v>0</v>
      </c>
      <c r="G25" s="13">
        <f t="shared" ca="1" si="0"/>
        <v>0</v>
      </c>
      <c r="H25" s="13">
        <f ca="1">SUMIF('Informacion Entidad'!C:R,B25,'Informacion Entidad'!I:I)</f>
        <v>0</v>
      </c>
      <c r="I25" s="13">
        <f t="shared" ca="1" si="1"/>
        <v>0</v>
      </c>
      <c r="J25" s="13">
        <f ca="1">SUMIF('Informacion Entidad'!C:R,B25,'Informacion Entidad'!P:P)</f>
        <v>0</v>
      </c>
      <c r="K25" s="13">
        <f ca="1">SUMIF('Informacion Entidad'!C:R,B25,'Informacion Entidad'!L:L)</f>
        <v>0</v>
      </c>
      <c r="L25" s="13">
        <f ca="1">SUMIF('Informacion Entidad'!C:R,B25,'Informacion Entidad'!M:M)</f>
        <v>0</v>
      </c>
      <c r="M25" s="13">
        <f ca="1">SUMIF('Informacion Entidad'!C:R,B25,'Informacion Entidad'!K:K)</f>
        <v>0</v>
      </c>
      <c r="N25" s="13">
        <f ca="1">SUMIF('Informacion Entidad'!C:R,B25,'Informacion Entidad'!O:O)</f>
        <v>0</v>
      </c>
      <c r="O25" s="13"/>
      <c r="P25" s="13">
        <f t="shared" ca="1" si="2"/>
        <v>0</v>
      </c>
      <c r="Q25" s="14">
        <f t="shared" ca="1" si="3"/>
        <v>0</v>
      </c>
    </row>
    <row r="26" spans="1:19" x14ac:dyDescent="0.25">
      <c r="B26" s="25">
        <f t="shared" si="4"/>
        <v>43577</v>
      </c>
      <c r="C26" s="7"/>
      <c r="D26" s="5"/>
      <c r="E26" s="12">
        <f ca="1">SUMIF('Informacion Entidad'!C:R,B26,'Informacion Entidad'!F:F)</f>
        <v>0</v>
      </c>
      <c r="F26" s="12">
        <f ca="1">SUMIF('Informacion Entidad'!C:R,B26,'Informacion Entidad'!G:G)</f>
        <v>0</v>
      </c>
      <c r="G26" s="13">
        <f t="shared" ca="1" si="0"/>
        <v>0</v>
      </c>
      <c r="H26" s="13">
        <f ca="1">SUMIF('Informacion Entidad'!C:R,B26,'Informacion Entidad'!I:I)</f>
        <v>0</v>
      </c>
      <c r="I26" s="13">
        <f t="shared" ca="1" si="1"/>
        <v>0</v>
      </c>
      <c r="J26" s="13">
        <f ca="1">SUMIF('Informacion Entidad'!C:R,B26,'Informacion Entidad'!P:P)</f>
        <v>0</v>
      </c>
      <c r="K26" s="13">
        <f ca="1">SUMIF('Informacion Entidad'!C:R,B26,'Informacion Entidad'!L:L)</f>
        <v>0</v>
      </c>
      <c r="L26" s="13">
        <f ca="1">SUMIF('Informacion Entidad'!C:R,B26,'Informacion Entidad'!M:M)</f>
        <v>0</v>
      </c>
      <c r="M26" s="13">
        <f ca="1">SUMIF('Informacion Entidad'!C:R,B26,'Informacion Entidad'!K:K)</f>
        <v>0</v>
      </c>
      <c r="N26" s="13">
        <f ca="1">SUMIF('Informacion Entidad'!C:R,B26,'Informacion Entidad'!O:O)</f>
        <v>0</v>
      </c>
      <c r="O26" s="13"/>
      <c r="P26" s="13">
        <f t="shared" ca="1" si="2"/>
        <v>0</v>
      </c>
      <c r="Q26" s="14">
        <f t="shared" ca="1" si="3"/>
        <v>0</v>
      </c>
    </row>
    <row r="27" spans="1:19" x14ac:dyDescent="0.25">
      <c r="B27" s="25">
        <f t="shared" si="4"/>
        <v>43578</v>
      </c>
      <c r="C27" s="7"/>
      <c r="D27" s="5"/>
      <c r="E27" s="12">
        <f ca="1">SUMIF('Informacion Entidad'!C:R,B27,'Informacion Entidad'!F:F)</f>
        <v>0</v>
      </c>
      <c r="F27" s="12">
        <f ca="1">SUMIF('Informacion Entidad'!C:R,B27,'Informacion Entidad'!G:G)</f>
        <v>0</v>
      </c>
      <c r="G27" s="13">
        <f t="shared" ca="1" si="0"/>
        <v>0</v>
      </c>
      <c r="H27" s="13">
        <f ca="1">SUMIF('Informacion Entidad'!C:R,B27,'Informacion Entidad'!I:I)</f>
        <v>0</v>
      </c>
      <c r="I27" s="13">
        <f t="shared" ca="1" si="1"/>
        <v>0</v>
      </c>
      <c r="J27" s="13">
        <f ca="1">SUMIF('Informacion Entidad'!C:R,B27,'Informacion Entidad'!P:P)</f>
        <v>0</v>
      </c>
      <c r="K27" s="13">
        <f ca="1">SUMIF('Informacion Entidad'!C:R,B27,'Informacion Entidad'!L:L)</f>
        <v>0</v>
      </c>
      <c r="L27" s="13">
        <f ca="1">SUMIF('Informacion Entidad'!C:R,B27,'Informacion Entidad'!M:M)</f>
        <v>0</v>
      </c>
      <c r="M27" s="13">
        <f ca="1">SUMIF('Informacion Entidad'!C:R,B27,'Informacion Entidad'!K:K)</f>
        <v>0</v>
      </c>
      <c r="N27" s="13">
        <f ca="1">SUMIF('Informacion Entidad'!C:R,B27,'Informacion Entidad'!O:O)</f>
        <v>0</v>
      </c>
      <c r="O27" s="13"/>
      <c r="P27" s="13">
        <f t="shared" ca="1" si="2"/>
        <v>0</v>
      </c>
      <c r="Q27" s="14">
        <f t="shared" ca="1" si="3"/>
        <v>0</v>
      </c>
    </row>
    <row r="28" spans="1:19" x14ac:dyDescent="0.25">
      <c r="B28" s="25">
        <f t="shared" si="4"/>
        <v>43579</v>
      </c>
      <c r="C28" s="7"/>
      <c r="D28" s="5"/>
      <c r="E28" s="12">
        <f ca="1">SUMIF('Informacion Entidad'!C:R,B28,'Informacion Entidad'!F:F)</f>
        <v>0</v>
      </c>
      <c r="F28" s="12">
        <f ca="1">SUMIF('Informacion Entidad'!C:R,B28,'Informacion Entidad'!G:G)</f>
        <v>0</v>
      </c>
      <c r="G28" s="13">
        <f t="shared" ca="1" si="0"/>
        <v>0</v>
      </c>
      <c r="H28" s="13">
        <f ca="1">SUMIF('Informacion Entidad'!C:R,B28,'Informacion Entidad'!I:I)</f>
        <v>0</v>
      </c>
      <c r="I28" s="13">
        <f t="shared" ca="1" si="1"/>
        <v>0</v>
      </c>
      <c r="J28" s="13">
        <f ca="1">SUMIF('Informacion Entidad'!C:R,B28,'Informacion Entidad'!P:P)</f>
        <v>0</v>
      </c>
      <c r="K28" s="13">
        <f ca="1">SUMIF('Informacion Entidad'!C:R,B28,'Informacion Entidad'!L:L)</f>
        <v>0</v>
      </c>
      <c r="L28" s="13">
        <f ca="1">SUMIF('Informacion Entidad'!C:R,B28,'Informacion Entidad'!M:M)</f>
        <v>0</v>
      </c>
      <c r="M28" s="13">
        <f ca="1">SUMIF('Informacion Entidad'!C:R,B28,'Informacion Entidad'!K:K)</f>
        <v>0</v>
      </c>
      <c r="N28" s="13">
        <f ca="1">SUMIF('Informacion Entidad'!C:R,B28,'Informacion Entidad'!O:O)</f>
        <v>0</v>
      </c>
      <c r="O28" s="13"/>
      <c r="P28" s="13">
        <f t="shared" ca="1" si="2"/>
        <v>0</v>
      </c>
      <c r="Q28" s="14">
        <f t="shared" ca="1" si="3"/>
        <v>0</v>
      </c>
    </row>
    <row r="29" spans="1:19" x14ac:dyDescent="0.25">
      <c r="B29" s="25">
        <f t="shared" si="4"/>
        <v>43580</v>
      </c>
      <c r="C29" s="7"/>
      <c r="D29" s="5"/>
      <c r="E29" s="12">
        <f ca="1">SUMIF('Informacion Entidad'!C:R,B29,'Informacion Entidad'!F:F)</f>
        <v>0</v>
      </c>
      <c r="F29" s="12">
        <f ca="1">SUMIF('Informacion Entidad'!C:R,B29,'Informacion Entidad'!G:G)</f>
        <v>0</v>
      </c>
      <c r="G29" s="13">
        <f t="shared" ca="1" si="0"/>
        <v>0</v>
      </c>
      <c r="H29" s="13">
        <f ca="1">SUMIF('Informacion Entidad'!C:R,B29,'Informacion Entidad'!I:I)</f>
        <v>0</v>
      </c>
      <c r="I29" s="13">
        <f t="shared" ca="1" si="1"/>
        <v>0</v>
      </c>
      <c r="J29" s="13">
        <f ca="1">SUMIF('Informacion Entidad'!C:R,B29,'Informacion Entidad'!P:P)</f>
        <v>0</v>
      </c>
      <c r="K29" s="13">
        <f ca="1">SUMIF('Informacion Entidad'!C:R,B29,'Informacion Entidad'!L:L)</f>
        <v>0</v>
      </c>
      <c r="L29" s="13">
        <f ca="1">SUMIF('Informacion Entidad'!C:R,B29,'Informacion Entidad'!M:M)</f>
        <v>0</v>
      </c>
      <c r="M29" s="13">
        <f ca="1">SUMIF('Informacion Entidad'!C:R,B29,'Informacion Entidad'!K:K)</f>
        <v>0</v>
      </c>
      <c r="N29" s="13">
        <f ca="1">SUMIF('Informacion Entidad'!C:R,B29,'Informacion Entidad'!O:O)</f>
        <v>0</v>
      </c>
      <c r="O29" s="13"/>
      <c r="P29" s="13">
        <f t="shared" ca="1" si="2"/>
        <v>0</v>
      </c>
      <c r="Q29" s="14">
        <f t="shared" ca="1" si="3"/>
        <v>0</v>
      </c>
    </row>
    <row r="30" spans="1:19" x14ac:dyDescent="0.25">
      <c r="B30" s="25">
        <f t="shared" si="4"/>
        <v>43581</v>
      </c>
      <c r="C30" s="7"/>
      <c r="D30" s="5"/>
      <c r="E30" s="12">
        <f ca="1">SUMIF('Informacion Entidad'!C:R,B30,'Informacion Entidad'!F:F)</f>
        <v>1350</v>
      </c>
      <c r="F30" s="12">
        <f ca="1">SUMIF('Informacion Entidad'!C:R,B30,'Informacion Entidad'!G:G)</f>
        <v>29.03</v>
      </c>
      <c r="G30" s="13">
        <f t="shared" ca="1" si="0"/>
        <v>6.0963000000000003</v>
      </c>
      <c r="H30" s="13">
        <f ca="1">SUMIF('Informacion Entidad'!C:R,B30,'Informacion Entidad'!I:I)</f>
        <v>0</v>
      </c>
      <c r="I30" s="13">
        <f t="shared" ca="1" si="1"/>
        <v>0</v>
      </c>
      <c r="J30" s="13">
        <f ca="1">SUMIF('Informacion Entidad'!C:R,B30,'Informacion Entidad'!P:P)</f>
        <v>6.1</v>
      </c>
      <c r="K30" s="13">
        <f ca="1">SUMIF('Informacion Entidad'!C:R,B30,'Informacion Entidad'!L:L)</f>
        <v>48.6</v>
      </c>
      <c r="L30" s="13">
        <f ca="1">SUMIF('Informacion Entidad'!C:R,B30,'Informacion Entidad'!M:M)</f>
        <v>39.630000000000003</v>
      </c>
      <c r="M30" s="13">
        <f ca="1">SUMIF('Informacion Entidad'!C:R,B30,'Informacion Entidad'!K:K)</f>
        <v>0</v>
      </c>
      <c r="N30" s="13">
        <f ca="1">SUMIF('Informacion Entidad'!C:R,B30,'Informacion Entidad'!O:O)</f>
        <v>0</v>
      </c>
      <c r="O30" s="13"/>
      <c r="P30" s="13">
        <f t="shared" ca="1" si="2"/>
        <v>123.36</v>
      </c>
      <c r="Q30" s="14">
        <f t="shared" ca="1" si="3"/>
        <v>1226.6400000000001</v>
      </c>
    </row>
    <row r="31" spans="1:19" x14ac:dyDescent="0.25">
      <c r="A31" s="1"/>
      <c r="B31" s="25">
        <f t="shared" si="4"/>
        <v>43582</v>
      </c>
      <c r="C31" s="7"/>
      <c r="D31" s="5"/>
      <c r="E31" s="12">
        <f ca="1">SUMIF('Informacion Entidad'!C:R,B31,'Informacion Entidad'!F:F)</f>
        <v>0</v>
      </c>
      <c r="F31" s="12">
        <f ca="1">SUMIF('Informacion Entidad'!C:R,B31,'Informacion Entidad'!G:G)</f>
        <v>0</v>
      </c>
      <c r="G31" s="13">
        <f t="shared" ca="1" si="0"/>
        <v>0</v>
      </c>
      <c r="H31" s="13">
        <f ca="1">SUMIF('Informacion Entidad'!C:R,B31,'Informacion Entidad'!I:I)</f>
        <v>0</v>
      </c>
      <c r="I31" s="13">
        <f t="shared" ca="1" si="1"/>
        <v>0</v>
      </c>
      <c r="J31" s="13">
        <f ca="1">SUMIF('Informacion Entidad'!C:R,B31,'Informacion Entidad'!P:P)</f>
        <v>0</v>
      </c>
      <c r="K31" s="13">
        <f ca="1">SUMIF('Informacion Entidad'!C:R,B31,'Informacion Entidad'!L:L)</f>
        <v>0</v>
      </c>
      <c r="L31" s="13">
        <f ca="1">SUMIF('Informacion Entidad'!C:R,B31,'Informacion Entidad'!M:M)</f>
        <v>0</v>
      </c>
      <c r="M31" s="13">
        <f ca="1">SUMIF('Informacion Entidad'!C:R,B31,'Informacion Entidad'!K:K)</f>
        <v>0</v>
      </c>
      <c r="N31" s="13">
        <f ca="1">SUMIF('Informacion Entidad'!C:R,B31,'Informacion Entidad'!O:O)</f>
        <v>0</v>
      </c>
      <c r="O31" s="13"/>
      <c r="P31" s="13">
        <f t="shared" ca="1" si="2"/>
        <v>0</v>
      </c>
      <c r="Q31" s="14">
        <f t="shared" ca="1" si="3"/>
        <v>0</v>
      </c>
      <c r="R31" s="3"/>
      <c r="S31" s="3"/>
    </row>
    <row r="32" spans="1:19" x14ac:dyDescent="0.25">
      <c r="B32" s="25">
        <f t="shared" si="4"/>
        <v>43583</v>
      </c>
      <c r="C32" s="7"/>
      <c r="D32" s="5"/>
      <c r="E32" s="12">
        <f ca="1">SUMIF('Informacion Entidad'!C:R,B32,'Informacion Entidad'!F:F)</f>
        <v>0</v>
      </c>
      <c r="F32" s="12">
        <f ca="1">SUMIF('Informacion Entidad'!C:R,B32,'Informacion Entidad'!G:G)</f>
        <v>0</v>
      </c>
      <c r="G32" s="13">
        <f t="shared" ca="1" si="0"/>
        <v>0</v>
      </c>
      <c r="H32" s="13">
        <f ca="1">SUMIF('Informacion Entidad'!C:R,B32,'Informacion Entidad'!I:I)</f>
        <v>0</v>
      </c>
      <c r="I32" s="13">
        <f t="shared" ca="1" si="1"/>
        <v>0</v>
      </c>
      <c r="J32" s="13">
        <f ca="1">SUMIF('Informacion Entidad'!C:R,B32,'Informacion Entidad'!P:P)</f>
        <v>0</v>
      </c>
      <c r="K32" s="13">
        <f ca="1">SUMIF('Informacion Entidad'!C:R,B32,'Informacion Entidad'!L:L)</f>
        <v>0</v>
      </c>
      <c r="L32" s="13">
        <f ca="1">SUMIF('Informacion Entidad'!C:R,B32,'Informacion Entidad'!M:M)</f>
        <v>0</v>
      </c>
      <c r="M32" s="13">
        <f ca="1">SUMIF('Informacion Entidad'!C:R,B32,'Informacion Entidad'!K:K)</f>
        <v>0</v>
      </c>
      <c r="N32" s="13">
        <f ca="1">SUMIF('Informacion Entidad'!C:R,B32,'Informacion Entidad'!O:O)</f>
        <v>0</v>
      </c>
      <c r="O32" s="13"/>
      <c r="P32" s="13">
        <f t="shared" ca="1" si="2"/>
        <v>0</v>
      </c>
      <c r="Q32" s="14">
        <f t="shared" ca="1" si="3"/>
        <v>0</v>
      </c>
    </row>
    <row r="33" spans="2:17" x14ac:dyDescent="0.25">
      <c r="B33" s="25">
        <f t="shared" si="4"/>
        <v>43584</v>
      </c>
      <c r="C33" s="7"/>
      <c r="D33" s="5"/>
      <c r="E33" s="12">
        <f ca="1">SUMIF('Informacion Entidad'!C:R,B33,'Informacion Entidad'!F:F)</f>
        <v>0</v>
      </c>
      <c r="F33" s="12">
        <f ca="1">SUMIF('Informacion Entidad'!C:R,B33,'Informacion Entidad'!G:G)</f>
        <v>0</v>
      </c>
      <c r="G33" s="13">
        <f t="shared" ca="1" si="0"/>
        <v>0</v>
      </c>
      <c r="H33" s="13">
        <f ca="1">SUMIF('Informacion Entidad'!C:R,B33,'Informacion Entidad'!I:I)</f>
        <v>0</v>
      </c>
      <c r="I33" s="13">
        <f t="shared" ca="1" si="1"/>
        <v>0</v>
      </c>
      <c r="J33" s="13">
        <f ca="1">SUMIF('Informacion Entidad'!C:R,B33,'Informacion Entidad'!P:P)</f>
        <v>0</v>
      </c>
      <c r="K33" s="13">
        <f ca="1">SUMIF('Informacion Entidad'!C:R,B33,'Informacion Entidad'!L:L)</f>
        <v>0</v>
      </c>
      <c r="L33" s="13">
        <f ca="1">SUMIF('Informacion Entidad'!C:R,B33,'Informacion Entidad'!M:M)</f>
        <v>0</v>
      </c>
      <c r="M33" s="13">
        <f ca="1">SUMIF('Informacion Entidad'!C:R,B33,'Informacion Entidad'!K:K)</f>
        <v>0</v>
      </c>
      <c r="N33" s="13">
        <f ca="1">SUMIF('Informacion Entidad'!C:R,B33,'Informacion Entidad'!O:O)</f>
        <v>0</v>
      </c>
      <c r="O33" s="13"/>
      <c r="P33" s="13">
        <f t="shared" ca="1" si="2"/>
        <v>0</v>
      </c>
      <c r="Q33" s="14">
        <f t="shared" ca="1" si="3"/>
        <v>0</v>
      </c>
    </row>
    <row r="34" spans="2:17" x14ac:dyDescent="0.25">
      <c r="B34" s="25">
        <f t="shared" si="4"/>
        <v>43585</v>
      </c>
      <c r="C34" s="7"/>
      <c r="D34" s="5"/>
      <c r="E34" s="12">
        <f ca="1">SUMIF('Informacion Entidad'!C:R,B34,'Informacion Entidad'!F:F)</f>
        <v>0</v>
      </c>
      <c r="F34" s="12">
        <f ca="1">SUMIF('Informacion Entidad'!C:R,B34,'Informacion Entidad'!G:G)</f>
        <v>0</v>
      </c>
      <c r="G34" s="13">
        <f t="shared" ca="1" si="0"/>
        <v>0</v>
      </c>
      <c r="H34" s="13">
        <f ca="1">SUMIF('Informacion Entidad'!C:R,B34,'Informacion Entidad'!I:I)</f>
        <v>0</v>
      </c>
      <c r="I34" s="13">
        <f t="shared" ca="1" si="1"/>
        <v>0</v>
      </c>
      <c r="J34" s="13">
        <f ca="1">SUMIF('Informacion Entidad'!C:R,B34,'Informacion Entidad'!P:P)</f>
        <v>0</v>
      </c>
      <c r="K34" s="13">
        <f ca="1">SUMIF('Informacion Entidad'!C:R,B34,'Informacion Entidad'!L:L)</f>
        <v>0</v>
      </c>
      <c r="L34" s="13">
        <f ca="1">SUMIF('Informacion Entidad'!C:R,B34,'Informacion Entidad'!M:M)</f>
        <v>0</v>
      </c>
      <c r="M34" s="13">
        <f ca="1">SUMIF('Informacion Entidad'!C:R,B34,'Informacion Entidad'!K:K)</f>
        <v>0</v>
      </c>
      <c r="N34" s="13">
        <f ca="1">SUMIF('Informacion Entidad'!C:R,B34,'Informacion Entidad'!O:O)</f>
        <v>0</v>
      </c>
      <c r="O34" s="13"/>
      <c r="P34" s="13">
        <f t="shared" ca="1" si="2"/>
        <v>0</v>
      </c>
      <c r="Q34" s="14">
        <f t="shared" ca="1" si="3"/>
        <v>0</v>
      </c>
    </row>
    <row r="35" spans="2:17" x14ac:dyDescent="0.25">
      <c r="B35" s="25">
        <f t="shared" si="4"/>
        <v>43586</v>
      </c>
      <c r="C35" s="7"/>
      <c r="D35" s="5"/>
      <c r="E35" s="12">
        <f ca="1">SUMIF('Informacion Entidad'!C:R,B35,'Informacion Entidad'!F:F)</f>
        <v>0</v>
      </c>
      <c r="F35" s="12">
        <f ca="1">SUMIF('Informacion Entidad'!C:R,B35,'Informacion Entidad'!G:G)</f>
        <v>0</v>
      </c>
      <c r="G35" s="13">
        <f t="shared" ca="1" si="0"/>
        <v>0</v>
      </c>
      <c r="H35" s="13">
        <f ca="1">SUMIF('Informacion Entidad'!C:R,B35,'Informacion Entidad'!I:I)</f>
        <v>0</v>
      </c>
      <c r="I35" s="13">
        <f t="shared" ca="1" si="1"/>
        <v>0</v>
      </c>
      <c r="J35" s="13">
        <f ca="1">SUMIF('Informacion Entidad'!C:R,B35,'Informacion Entidad'!P:P)</f>
        <v>0</v>
      </c>
      <c r="K35" s="13">
        <f ca="1">SUMIF('Informacion Entidad'!C:R,B35,'Informacion Entidad'!L:L)</f>
        <v>0</v>
      </c>
      <c r="L35" s="13">
        <f ca="1">SUMIF('Informacion Entidad'!C:R,B35,'Informacion Entidad'!M:M)</f>
        <v>0</v>
      </c>
      <c r="M35" s="13">
        <f>IFERROR(VLOOKUP(B35,'Informacion Entidad'!$C$2:$R$196,9,FALSE),0)</f>
        <v>0</v>
      </c>
      <c r="N35" s="13">
        <f ca="1">SUMIF('Informacion Entidad'!C:R,B35,'Informacion Entidad'!O:O)</f>
        <v>0</v>
      </c>
      <c r="O35" s="13"/>
      <c r="P35" s="13">
        <f t="shared" ca="1" si="2"/>
        <v>0</v>
      </c>
      <c r="Q35" s="14">
        <f t="shared" ca="1" si="3"/>
        <v>0</v>
      </c>
    </row>
    <row r="36" spans="2:17" x14ac:dyDescent="0.25">
      <c r="C36" s="26">
        <f>SUM(C5:C24)</f>
        <v>0</v>
      </c>
      <c r="D36" s="27">
        <f>SUM(C5:D24)</f>
        <v>0</v>
      </c>
      <c r="E36" s="28">
        <f ca="1">SUM(E5:E35)</f>
        <v>4724.96</v>
      </c>
      <c r="F36" s="28">
        <f t="shared" ref="F36:Q36" ca="1" si="5">SUM(F5:F35)</f>
        <v>101.59</v>
      </c>
      <c r="G36" s="28">
        <f t="shared" ca="1" si="5"/>
        <v>21.3339</v>
      </c>
      <c r="H36" s="28">
        <f t="shared" ca="1" si="5"/>
        <v>365.64</v>
      </c>
      <c r="I36" s="28">
        <f t="shared" ca="1" si="5"/>
        <v>38.392199999999995</v>
      </c>
      <c r="J36" s="28">
        <f t="shared" ca="1" si="5"/>
        <v>59.730000000000004</v>
      </c>
      <c r="K36" s="28">
        <f t="shared" ca="1" si="5"/>
        <v>170.1</v>
      </c>
      <c r="L36" s="28">
        <f t="shared" ca="1" si="5"/>
        <v>127.73999999999998</v>
      </c>
      <c r="M36" s="28">
        <f t="shared" ca="1" si="5"/>
        <v>0</v>
      </c>
      <c r="N36" s="28">
        <f t="shared" ca="1" si="5"/>
        <v>0</v>
      </c>
      <c r="O36" s="28">
        <f t="shared" si="5"/>
        <v>0</v>
      </c>
      <c r="P36" s="28">
        <f t="shared" ca="1" si="5"/>
        <v>824.80000000000007</v>
      </c>
      <c r="Q36" s="28">
        <f t="shared" ca="1" si="5"/>
        <v>3900.16</v>
      </c>
    </row>
    <row r="37" spans="2:17" x14ac:dyDescent="0.25">
      <c r="C37" s="6"/>
      <c r="D37" s="6"/>
      <c r="E37" s="8"/>
      <c r="F37" s="29">
        <f ca="1">F36</f>
        <v>101.59</v>
      </c>
      <c r="G37" s="30">
        <f ca="1">+F37*21%</f>
        <v>21.3339</v>
      </c>
      <c r="H37" s="29">
        <f ca="1">H36</f>
        <v>365.64</v>
      </c>
      <c r="I37" s="30">
        <f ca="1">+H37*10.5%</f>
        <v>38.392199999999995</v>
      </c>
      <c r="J37" s="9"/>
      <c r="K37" s="8"/>
      <c r="L37" s="8"/>
      <c r="M37" s="8"/>
      <c r="N37" s="10">
        <f ca="1">+N36/1.5%</f>
        <v>0</v>
      </c>
      <c r="O37" s="11"/>
      <c r="P37" s="8"/>
      <c r="Q37" s="8"/>
    </row>
    <row r="38" spans="2:17" x14ac:dyDescent="0.25">
      <c r="C38" s="6"/>
      <c r="D38" s="6"/>
      <c r="E38" s="8"/>
      <c r="F38" s="29">
        <f ca="1">+F36-F37</f>
        <v>0</v>
      </c>
      <c r="G38" s="9"/>
      <c r="H38" s="29">
        <f ca="1">+H36-H37</f>
        <v>0</v>
      </c>
      <c r="I38" s="9"/>
      <c r="J38" s="9"/>
      <c r="K38" s="31">
        <f ca="1">+H38+F38</f>
        <v>0</v>
      </c>
      <c r="L38" s="8"/>
      <c r="M38" s="8"/>
      <c r="N38" s="8"/>
      <c r="O38" s="8"/>
      <c r="P38" s="8"/>
      <c r="Q38" s="8"/>
    </row>
    <row r="41" spans="2:17" x14ac:dyDescent="0.25">
      <c r="B41" s="6"/>
    </row>
    <row r="42" spans="2:17" x14ac:dyDescent="0.25">
      <c r="B42" s="6"/>
    </row>
    <row r="44" spans="2:17" ht="15.75" thickBot="1" x14ac:dyDescent="0.3"/>
    <row r="45" spans="2:17" ht="15.75" thickBot="1" x14ac:dyDescent="0.3">
      <c r="B45" s="86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8"/>
    </row>
    <row r="46" spans="2:17" x14ac:dyDescent="0.25">
      <c r="B46" s="5"/>
      <c r="C46" s="35"/>
      <c r="D46" s="5"/>
      <c r="E46" s="5"/>
      <c r="F46" s="36"/>
      <c r="G46" s="36"/>
      <c r="H46" s="36"/>
      <c r="I46" s="5"/>
      <c r="J46" s="5"/>
      <c r="K46" s="5"/>
      <c r="L46" s="5"/>
      <c r="M46" s="36"/>
      <c r="N46" s="36"/>
      <c r="O46" s="5"/>
      <c r="P46" s="5"/>
    </row>
    <row r="47" spans="2:17" x14ac:dyDescent="0.25">
      <c r="B47" s="37"/>
      <c r="C47" s="38"/>
      <c r="D47" s="39"/>
      <c r="E47" s="40"/>
      <c r="F47" s="40"/>
      <c r="G47" s="40"/>
      <c r="H47" s="41"/>
      <c r="I47" s="41"/>
      <c r="J47" s="41"/>
      <c r="K47" s="41"/>
      <c r="L47" s="40"/>
      <c r="M47" s="40"/>
      <c r="N47" s="40"/>
      <c r="O47" s="42"/>
      <c r="P47" s="42"/>
    </row>
    <row r="48" spans="2:17" x14ac:dyDescent="0.25">
      <c r="B48" s="37"/>
      <c r="C48" s="38"/>
      <c r="D48" s="38"/>
      <c r="E48" s="40"/>
      <c r="F48" s="40"/>
      <c r="G48" s="40"/>
      <c r="H48" s="41"/>
      <c r="I48" s="41"/>
      <c r="J48" s="41"/>
      <c r="K48" s="41"/>
      <c r="L48" s="40"/>
      <c r="M48" s="40"/>
      <c r="N48" s="40"/>
      <c r="O48" s="42"/>
      <c r="P48" s="42"/>
    </row>
    <row r="49" spans="2:16" x14ac:dyDescent="0.25">
      <c r="B49" s="37"/>
      <c r="C49" s="43"/>
      <c r="D49" s="43"/>
      <c r="E49" s="40"/>
      <c r="F49" s="40"/>
      <c r="G49" s="40"/>
      <c r="H49" s="41"/>
      <c r="I49" s="41"/>
      <c r="J49" s="40"/>
      <c r="K49" s="40"/>
      <c r="L49" s="40"/>
      <c r="M49" s="40"/>
      <c r="N49" s="40"/>
      <c r="O49" s="42"/>
      <c r="P49" s="42"/>
    </row>
    <row r="50" spans="2:16" x14ac:dyDescent="0.25">
      <c r="B50" s="37"/>
      <c r="C50" s="43"/>
      <c r="D50" s="43"/>
      <c r="E50" s="40"/>
      <c r="F50" s="40"/>
      <c r="G50" s="40"/>
      <c r="H50" s="40"/>
      <c r="I50" s="40"/>
      <c r="J50" s="41"/>
      <c r="K50" s="41"/>
      <c r="L50" s="40"/>
      <c r="M50" s="40"/>
      <c r="N50" s="40"/>
      <c r="O50" s="42"/>
      <c r="P50" s="42"/>
    </row>
    <row r="51" spans="2:16" x14ac:dyDescent="0.25">
      <c r="B51" s="37"/>
      <c r="C51" s="43"/>
      <c r="D51" s="43"/>
      <c r="E51" s="40"/>
      <c r="F51" s="40"/>
      <c r="G51" s="40"/>
      <c r="H51" s="41"/>
      <c r="I51" s="41"/>
      <c r="J51" s="40"/>
      <c r="K51" s="40"/>
      <c r="L51" s="40"/>
      <c r="M51" s="40"/>
      <c r="N51" s="40"/>
      <c r="O51" s="42"/>
      <c r="P51" s="42"/>
    </row>
    <row r="52" spans="2:16" x14ac:dyDescent="0.25">
      <c r="B52" s="37"/>
      <c r="C52" s="43"/>
      <c r="D52" s="43"/>
      <c r="E52" s="40"/>
      <c r="F52" s="40"/>
      <c r="G52" s="40"/>
      <c r="H52" s="41"/>
      <c r="I52" s="41"/>
      <c r="J52" s="40"/>
      <c r="K52" s="40"/>
      <c r="L52" s="40"/>
      <c r="M52" s="40"/>
      <c r="N52" s="40"/>
      <c r="O52" s="42"/>
      <c r="P52" s="42"/>
    </row>
    <row r="53" spans="2:16" x14ac:dyDescent="0.25">
      <c r="B53" s="37"/>
      <c r="C53" s="43"/>
      <c r="D53" s="39"/>
      <c r="E53" s="40"/>
      <c r="F53" s="40"/>
      <c r="G53" s="40"/>
      <c r="H53" s="41"/>
      <c r="I53" s="41"/>
      <c r="J53" s="40"/>
      <c r="K53" s="40"/>
      <c r="L53" s="40"/>
      <c r="M53" s="40"/>
      <c r="N53" s="40"/>
      <c r="O53" s="42"/>
      <c r="P53" s="42"/>
    </row>
    <row r="54" spans="2:16" x14ac:dyDescent="0.25">
      <c r="B54" s="37"/>
      <c r="C54" s="43"/>
      <c r="D54" s="39"/>
      <c r="E54" s="44"/>
      <c r="F54" s="44"/>
      <c r="G54" s="44"/>
      <c r="H54" s="44"/>
      <c r="I54" s="45"/>
      <c r="J54" s="45"/>
      <c r="K54" s="44"/>
      <c r="L54" s="44"/>
      <c r="M54" s="44"/>
      <c r="N54" s="44"/>
      <c r="O54" s="42"/>
      <c r="P54" s="46"/>
    </row>
    <row r="55" spans="2:16" x14ac:dyDescent="0.25">
      <c r="B55" s="37"/>
      <c r="C55" s="47"/>
      <c r="D55" s="47"/>
      <c r="E55" s="48"/>
      <c r="F55" s="48"/>
      <c r="G55" s="49"/>
      <c r="H55" s="49"/>
      <c r="I55" s="49"/>
      <c r="J55" s="49"/>
      <c r="K55" s="50"/>
      <c r="L55" s="50"/>
      <c r="M55" s="51"/>
      <c r="N55" s="51"/>
      <c r="O55" s="42"/>
      <c r="P55" s="46"/>
    </row>
    <row r="56" spans="2:16" x14ac:dyDescent="0.25">
      <c r="B56" s="52"/>
      <c r="C56" s="53"/>
      <c r="D56" s="53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</row>
    <row r="57" spans="2:16" x14ac:dyDescent="0.25">
      <c r="B57" s="52"/>
      <c r="C57" s="53"/>
      <c r="D57" s="53"/>
      <c r="E57" s="54"/>
      <c r="F57" s="54"/>
      <c r="G57" s="55"/>
      <c r="H57" s="55"/>
      <c r="I57" s="55"/>
      <c r="J57" s="55"/>
      <c r="K57" s="56"/>
      <c r="L57" s="56"/>
      <c r="M57" s="57"/>
      <c r="N57" s="57"/>
      <c r="O57" s="58"/>
      <c r="P57" s="59"/>
    </row>
    <row r="58" spans="2:16" x14ac:dyDescent="0.25">
      <c r="B58" s="52"/>
      <c r="C58" s="53"/>
      <c r="D58" s="53"/>
      <c r="E58" s="54"/>
      <c r="F58" s="54"/>
      <c r="G58" s="55"/>
      <c r="H58" s="55"/>
      <c r="I58" s="55"/>
      <c r="J58" s="55"/>
      <c r="K58" s="56"/>
      <c r="L58" s="56"/>
      <c r="M58" s="57"/>
      <c r="N58" s="57"/>
      <c r="O58" s="58"/>
      <c r="P58" s="59"/>
    </row>
    <row r="59" spans="2:16" x14ac:dyDescent="0.25">
      <c r="B59" s="52"/>
      <c r="C59" s="53"/>
      <c r="D59" s="53"/>
      <c r="E59" s="54"/>
      <c r="F59" s="55"/>
      <c r="G59" s="55"/>
      <c r="H59" s="55"/>
      <c r="I59" s="55"/>
      <c r="J59" s="56"/>
      <c r="K59" s="56"/>
      <c r="L59" s="56"/>
      <c r="M59" s="60"/>
      <c r="N59" s="60"/>
      <c r="O59" s="58"/>
      <c r="P59" s="59"/>
    </row>
    <row r="60" spans="2:16" x14ac:dyDescent="0.25">
      <c r="B60" s="61"/>
      <c r="C60" s="62"/>
      <c r="D60" s="62"/>
      <c r="E60" s="63"/>
      <c r="F60" s="63"/>
      <c r="G60" s="64"/>
      <c r="H60" s="63"/>
      <c r="I60" s="63"/>
      <c r="J60" s="65"/>
      <c r="K60" s="65"/>
      <c r="L60" s="65"/>
      <c r="M60" s="66"/>
      <c r="N60" s="66"/>
      <c r="O60" s="67"/>
      <c r="P60" s="67"/>
    </row>
    <row r="61" spans="2:16" x14ac:dyDescent="0.25">
      <c r="B61" s="61"/>
      <c r="C61" s="68"/>
      <c r="D61" s="68"/>
      <c r="E61" s="69"/>
      <c r="F61" s="69"/>
      <c r="G61" s="69"/>
      <c r="H61" s="70"/>
      <c r="I61" s="69"/>
      <c r="J61" s="69"/>
      <c r="K61" s="69"/>
      <c r="L61" s="69"/>
      <c r="M61" s="71"/>
      <c r="N61" s="71"/>
      <c r="O61" s="67"/>
      <c r="P61" s="72"/>
    </row>
    <row r="62" spans="2:16" x14ac:dyDescent="0.25">
      <c r="B62" s="61"/>
      <c r="C62" s="68"/>
      <c r="D62" s="68"/>
      <c r="E62" s="66"/>
      <c r="F62" s="66"/>
      <c r="G62" s="70"/>
      <c r="H62" s="66"/>
      <c r="I62" s="66"/>
      <c r="J62" s="66"/>
      <c r="K62" s="66"/>
      <c r="L62" s="66"/>
      <c r="M62" s="71"/>
      <c r="N62" s="71"/>
      <c r="O62" s="67"/>
      <c r="P62" s="72"/>
    </row>
    <row r="63" spans="2:16" x14ac:dyDescent="0.25">
      <c r="B63" s="61"/>
      <c r="C63" s="68"/>
      <c r="D63" s="68"/>
      <c r="E63" s="66"/>
      <c r="F63" s="66"/>
      <c r="G63" s="66"/>
      <c r="H63" s="66"/>
      <c r="I63" s="66"/>
      <c r="J63" s="66"/>
      <c r="K63" s="66"/>
      <c r="L63" s="66"/>
      <c r="M63" s="71"/>
      <c r="N63" s="71"/>
      <c r="O63" s="67"/>
      <c r="P63" s="72"/>
    </row>
    <row r="64" spans="2:16" x14ac:dyDescent="0.25">
      <c r="B64" s="61"/>
      <c r="C64" s="68"/>
      <c r="D64" s="68"/>
      <c r="E64" s="66"/>
      <c r="F64" s="66"/>
      <c r="G64" s="66"/>
      <c r="H64" s="66"/>
      <c r="I64" s="66"/>
      <c r="J64" s="66"/>
      <c r="K64" s="66"/>
      <c r="L64" s="66"/>
      <c r="M64" s="71"/>
      <c r="N64" s="71"/>
      <c r="O64" s="73"/>
      <c r="P64" s="72"/>
    </row>
    <row r="65" spans="2:16" x14ac:dyDescent="0.25">
      <c r="B65" s="61"/>
      <c r="C65" s="68"/>
      <c r="D65" s="68"/>
      <c r="E65" s="66"/>
      <c r="F65" s="66"/>
      <c r="G65" s="66"/>
      <c r="H65" s="66"/>
      <c r="I65" s="66"/>
      <c r="J65" s="66"/>
      <c r="K65" s="66"/>
      <c r="L65" s="66"/>
      <c r="M65" s="71"/>
      <c r="N65" s="71"/>
      <c r="O65" s="73"/>
      <c r="P65" s="72"/>
    </row>
    <row r="66" spans="2:16" x14ac:dyDescent="0.25">
      <c r="B66" s="61"/>
      <c r="C66" s="68"/>
      <c r="D66" s="68"/>
      <c r="E66" s="66"/>
      <c r="F66" s="66"/>
      <c r="G66" s="66"/>
      <c r="H66" s="66"/>
      <c r="I66" s="66"/>
      <c r="J66" s="66"/>
      <c r="K66" s="66"/>
      <c r="L66" s="66"/>
      <c r="M66" s="71"/>
      <c r="N66" s="71"/>
      <c r="O66" s="73"/>
      <c r="P66" s="72"/>
    </row>
    <row r="67" spans="2:16" x14ac:dyDescent="0.25">
      <c r="B67" s="61"/>
      <c r="C67" s="68"/>
      <c r="D67" s="68"/>
      <c r="E67" s="66"/>
      <c r="F67" s="66"/>
      <c r="G67" s="66"/>
      <c r="H67" s="66"/>
      <c r="I67" s="66"/>
      <c r="J67" s="66"/>
      <c r="K67" s="66"/>
      <c r="L67" s="66"/>
      <c r="M67" s="71"/>
      <c r="N67" s="71"/>
      <c r="O67" s="73"/>
      <c r="P67" s="72"/>
    </row>
    <row r="68" spans="2:16" x14ac:dyDescent="0.25">
      <c r="B68" s="61"/>
      <c r="C68" s="74"/>
      <c r="D68" s="74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2"/>
      <c r="P68" s="72"/>
    </row>
    <row r="69" spans="2:16" x14ac:dyDescent="0.25">
      <c r="B69" s="61"/>
      <c r="C69" s="68"/>
      <c r="D69" s="68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7"/>
      <c r="P69" s="67"/>
    </row>
    <row r="70" spans="2:16" x14ac:dyDescent="0.25">
      <c r="B70" s="75"/>
      <c r="C70" s="76"/>
      <c r="D70" s="77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2:16" x14ac:dyDescent="0.25">
      <c r="B71" s="79"/>
      <c r="C71" s="80"/>
      <c r="D71" s="80"/>
      <c r="E71" s="81"/>
      <c r="F71" s="82"/>
      <c r="G71" s="83"/>
      <c r="H71" s="82"/>
      <c r="I71" s="83"/>
      <c r="J71" s="84"/>
      <c r="K71" s="83"/>
      <c r="L71" s="55"/>
      <c r="M71" s="97"/>
      <c r="N71" s="97"/>
      <c r="O71" s="55"/>
      <c r="P71" s="81"/>
    </row>
    <row r="72" spans="2:16" x14ac:dyDescent="0.25">
      <c r="B72" s="79"/>
      <c r="C72" s="80"/>
      <c r="D72" s="80"/>
      <c r="E72" s="55"/>
      <c r="F72" s="82"/>
      <c r="G72" s="83"/>
      <c r="H72" s="82"/>
      <c r="I72" s="83"/>
      <c r="J72" s="82"/>
      <c r="K72" s="82"/>
      <c r="L72" s="85"/>
      <c r="M72" s="85"/>
      <c r="N72" s="85"/>
      <c r="O72" s="85"/>
      <c r="P72" s="85"/>
    </row>
    <row r="73" spans="2:16" x14ac:dyDescent="0.25">
      <c r="B73" s="79"/>
      <c r="C73" s="80"/>
      <c r="D73" s="80"/>
      <c r="E73" s="81"/>
      <c r="F73" s="81"/>
      <c r="G73" s="81"/>
      <c r="H73" s="81"/>
      <c r="I73" s="81"/>
      <c r="J73" s="81"/>
      <c r="K73" s="55"/>
      <c r="L73" s="55"/>
      <c r="M73" s="81"/>
      <c r="N73" s="81"/>
      <c r="O73" s="55"/>
      <c r="P73" s="81"/>
    </row>
  </sheetData>
  <mergeCells count="4">
    <mergeCell ref="B3:Q3"/>
    <mergeCell ref="B2:H2"/>
    <mergeCell ref="J2:Q2"/>
    <mergeCell ref="M71:N71"/>
  </mergeCells>
  <conditionalFormatting sqref="E5:Q35">
    <cfRule type="cellIs" dxfId="51" priority="1" operator="equal">
      <formula>0</formula>
    </cfRule>
    <cfRule type="cellIs" dxfId="50" priority="2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0"/>
  <sheetViews>
    <sheetView workbookViewId="0">
      <selection activeCell="C3" sqref="C3:C11"/>
    </sheetView>
  </sheetViews>
  <sheetFormatPr baseColWidth="10" defaultRowHeight="15" x14ac:dyDescent="0.25"/>
  <sheetData>
    <row r="3" spans="3:5" x14ac:dyDescent="0.25">
      <c r="C3" s="19">
        <v>915970</v>
      </c>
      <c r="D3">
        <v>9159706</v>
      </c>
      <c r="E3" t="s">
        <v>36</v>
      </c>
    </row>
    <row r="4" spans="3:5" x14ac:dyDescent="0.25">
      <c r="C4" s="19">
        <v>922931</v>
      </c>
      <c r="D4">
        <v>9229314</v>
      </c>
      <c r="E4" t="s">
        <v>37</v>
      </c>
    </row>
    <row r="5" spans="3:5" x14ac:dyDescent="0.25">
      <c r="C5" s="19">
        <v>921944</v>
      </c>
      <c r="D5">
        <v>9219440</v>
      </c>
      <c r="E5" t="s">
        <v>38</v>
      </c>
    </row>
    <row r="6" spans="3:5" x14ac:dyDescent="0.25">
      <c r="C6" s="19">
        <v>923741</v>
      </c>
      <c r="D6">
        <v>9237414</v>
      </c>
      <c r="E6" t="s">
        <v>39</v>
      </c>
    </row>
    <row r="7" spans="3:5" x14ac:dyDescent="0.25">
      <c r="C7" s="19">
        <v>1766268</v>
      </c>
      <c r="D7">
        <v>17662683</v>
      </c>
      <c r="E7" t="s">
        <v>40</v>
      </c>
    </row>
    <row r="8" spans="3:5" x14ac:dyDescent="0.25">
      <c r="C8" s="19">
        <v>2034639</v>
      </c>
      <c r="D8">
        <v>20346390</v>
      </c>
      <c r="E8" t="s">
        <v>41</v>
      </c>
    </row>
    <row r="9" spans="3:5" x14ac:dyDescent="0.25">
      <c r="C9" s="19">
        <v>2514287</v>
      </c>
      <c r="D9">
        <v>25142879</v>
      </c>
      <c r="E9" t="s">
        <v>42</v>
      </c>
    </row>
    <row r="10" spans="3:5" x14ac:dyDescent="0.25">
      <c r="C10" s="19">
        <v>915843</v>
      </c>
      <c r="D10">
        <v>915843</v>
      </c>
      <c r="E10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K526"/>
  <sheetViews>
    <sheetView tabSelected="1" topLeftCell="A475" zoomScale="70" zoomScaleNormal="70" workbookViewId="0">
      <selection activeCell="L513" sqref="L513"/>
    </sheetView>
  </sheetViews>
  <sheetFormatPr baseColWidth="10" defaultRowHeight="15" x14ac:dyDescent="0.25"/>
  <cols>
    <col min="1" max="1" width="4.5703125" customWidth="1"/>
    <col min="3" max="3" width="5.5703125" bestFit="1" customWidth="1"/>
    <col min="4" max="4" width="5.140625" customWidth="1"/>
    <col min="5" max="5" width="13.28515625" bestFit="1" customWidth="1"/>
    <col min="8" max="8" width="12.140625" bestFit="1" customWidth="1"/>
    <col min="9" max="10" width="11.140625" bestFit="1" customWidth="1"/>
    <col min="11" max="12" width="11.42578125" bestFit="1" customWidth="1"/>
    <col min="13" max="13" width="11.140625" bestFit="1" customWidth="1"/>
    <col min="14" max="14" width="10.7109375" customWidth="1"/>
    <col min="15" max="15" width="7.85546875" customWidth="1"/>
    <col min="16" max="16" width="12.140625" bestFit="1" customWidth="1"/>
    <col min="17" max="17" width="13" bestFit="1" customWidth="1"/>
    <col min="18" max="18" width="4.5703125" customWidth="1"/>
    <col min="23" max="23" width="12.85546875" customWidth="1"/>
    <col min="29" max="29" width="12.42578125" bestFit="1" customWidth="1"/>
    <col min="34" max="34" width="12.42578125" bestFit="1" customWidth="1"/>
  </cols>
  <sheetData>
    <row r="2" spans="2:89" x14ac:dyDescent="0.25">
      <c r="B2" s="93" t="s">
        <v>46</v>
      </c>
      <c r="C2" s="93"/>
      <c r="D2" s="93"/>
      <c r="E2" s="93"/>
      <c r="F2" s="93"/>
      <c r="G2" s="93"/>
      <c r="H2" s="94"/>
      <c r="I2" s="20" t="s">
        <v>44</v>
      </c>
      <c r="J2" s="95" t="str">
        <f>VLOOKUP('Informacion Entidad'!A2,Hoja4!C3:E10,3,FALSE)</f>
        <v>San Martin</v>
      </c>
      <c r="K2" s="96"/>
      <c r="L2" s="96"/>
      <c r="M2" s="96"/>
      <c r="N2" s="96"/>
      <c r="O2" s="96"/>
      <c r="P2" s="96"/>
      <c r="Q2" s="96"/>
      <c r="T2" s="93" t="s">
        <v>47</v>
      </c>
      <c r="U2" s="93"/>
      <c r="V2" s="93"/>
      <c r="W2" s="93"/>
      <c r="X2" s="93"/>
      <c r="Y2" s="93"/>
      <c r="Z2" s="94"/>
      <c r="AA2" s="20" t="s">
        <v>44</v>
      </c>
      <c r="AB2" s="95" t="s">
        <v>48</v>
      </c>
      <c r="AC2" s="96"/>
      <c r="AD2" s="96"/>
      <c r="AE2" s="96"/>
      <c r="AF2" s="96"/>
      <c r="AG2" s="96"/>
      <c r="AH2" s="96"/>
      <c r="AI2" s="96"/>
      <c r="BW2" s="6"/>
      <c r="BX2" s="6"/>
      <c r="BY2" s="8"/>
      <c r="BZ2" s="29"/>
      <c r="CA2" s="9"/>
      <c r="CB2" s="29"/>
      <c r="CC2" s="9"/>
      <c r="CD2" s="9"/>
      <c r="CE2" s="31"/>
      <c r="CF2" s="8"/>
      <c r="CG2" s="8"/>
      <c r="CH2" s="8"/>
      <c r="CI2" s="8"/>
      <c r="CJ2" s="8"/>
      <c r="CK2" s="8"/>
    </row>
    <row r="3" spans="2:89" x14ac:dyDescent="0.25">
      <c r="B3" s="91" t="s">
        <v>35</v>
      </c>
      <c r="C3" s="91"/>
      <c r="D3" s="91"/>
      <c r="E3" s="91"/>
      <c r="F3" s="91"/>
      <c r="G3" s="91"/>
      <c r="H3" s="91"/>
      <c r="I3" s="92"/>
      <c r="J3" s="91"/>
      <c r="K3" s="91"/>
      <c r="L3" s="91"/>
      <c r="M3" s="91"/>
      <c r="N3" s="91"/>
      <c r="O3" s="91"/>
      <c r="P3" s="91"/>
      <c r="Q3" s="91"/>
      <c r="T3" s="91" t="s">
        <v>35</v>
      </c>
      <c r="U3" s="91"/>
      <c r="V3" s="91"/>
      <c r="W3" s="91"/>
      <c r="X3" s="91"/>
      <c r="Y3" s="91"/>
      <c r="Z3" s="91"/>
      <c r="AA3" s="92"/>
      <c r="AB3" s="91"/>
      <c r="AC3" s="91"/>
      <c r="AD3" s="91"/>
      <c r="AE3" s="91"/>
      <c r="AF3" s="91"/>
      <c r="AG3" s="91"/>
      <c r="AH3" s="91"/>
      <c r="AI3" s="91"/>
    </row>
    <row r="4" spans="2:89" x14ac:dyDescent="0.25">
      <c r="B4" s="21" t="s">
        <v>15</v>
      </c>
      <c r="C4" s="22" t="s">
        <v>16</v>
      </c>
      <c r="D4" s="21" t="s">
        <v>17</v>
      </c>
      <c r="E4" s="21" t="s">
        <v>18</v>
      </c>
      <c r="F4" s="21" t="s">
        <v>19</v>
      </c>
      <c r="G4" s="21" t="s">
        <v>20</v>
      </c>
      <c r="H4" s="21" t="s">
        <v>21</v>
      </c>
      <c r="I4" s="21" t="s">
        <v>22</v>
      </c>
      <c r="J4" s="23" t="s">
        <v>31</v>
      </c>
      <c r="K4" s="21" t="s">
        <v>23</v>
      </c>
      <c r="L4" s="21" t="s">
        <v>24</v>
      </c>
      <c r="M4" s="21" t="s">
        <v>25</v>
      </c>
      <c r="N4" s="21" t="s">
        <v>26</v>
      </c>
      <c r="O4" s="21" t="s">
        <v>27</v>
      </c>
      <c r="P4" s="23" t="s">
        <v>28</v>
      </c>
      <c r="Q4" s="23" t="s">
        <v>29</v>
      </c>
      <c r="T4" s="21" t="s">
        <v>15</v>
      </c>
      <c r="U4" s="22" t="s">
        <v>16</v>
      </c>
      <c r="V4" s="21" t="s">
        <v>17</v>
      </c>
      <c r="W4" s="21" t="s">
        <v>18</v>
      </c>
      <c r="X4" s="21" t="s">
        <v>19</v>
      </c>
      <c r="Y4" s="21" t="s">
        <v>20</v>
      </c>
      <c r="Z4" s="21" t="s">
        <v>21</v>
      </c>
      <c r="AA4" s="21" t="s">
        <v>22</v>
      </c>
      <c r="AB4" s="23" t="s">
        <v>31</v>
      </c>
      <c r="AC4" s="21" t="s">
        <v>23</v>
      </c>
      <c r="AD4" s="21" t="s">
        <v>24</v>
      </c>
      <c r="AE4" s="21" t="s">
        <v>25</v>
      </c>
      <c r="AF4" s="21" t="s">
        <v>26</v>
      </c>
      <c r="AG4" s="21" t="s">
        <v>27</v>
      </c>
      <c r="AH4" s="23" t="s">
        <v>28</v>
      </c>
      <c r="AI4" s="23" t="s">
        <v>29</v>
      </c>
    </row>
    <row r="5" spans="2:89" x14ac:dyDescent="0.25">
      <c r="B5" s="24">
        <v>43556</v>
      </c>
      <c r="C5" s="7"/>
      <c r="D5" s="5"/>
      <c r="E5" s="12">
        <v>1024</v>
      </c>
      <c r="F5" s="12">
        <v>22.02</v>
      </c>
      <c r="G5" s="13">
        <v>4.6242000000000001</v>
      </c>
      <c r="H5" s="13">
        <v>0</v>
      </c>
      <c r="I5" s="13">
        <v>0</v>
      </c>
      <c r="J5" s="13">
        <v>4.62</v>
      </c>
      <c r="K5" s="13">
        <v>36.86</v>
      </c>
      <c r="L5" s="13">
        <v>30.06</v>
      </c>
      <c r="M5" s="13">
        <v>0</v>
      </c>
      <c r="N5" s="13">
        <v>0</v>
      </c>
      <c r="O5" s="13"/>
      <c r="P5" s="13">
        <v>93.56</v>
      </c>
      <c r="Q5" s="14">
        <v>930.44</v>
      </c>
      <c r="T5" s="24">
        <v>43556</v>
      </c>
      <c r="U5" s="7"/>
      <c r="V5" s="5"/>
      <c r="W5" s="12">
        <v>3324</v>
      </c>
      <c r="X5" s="12">
        <v>33.24</v>
      </c>
      <c r="Y5" s="13">
        <v>6.9804000000000004</v>
      </c>
      <c r="Z5" s="13">
        <v>0</v>
      </c>
      <c r="AA5" s="13">
        <v>0</v>
      </c>
      <c r="AB5" s="13">
        <v>6.98</v>
      </c>
      <c r="AC5" s="13">
        <v>119.66</v>
      </c>
      <c r="AD5" s="13">
        <v>16.45</v>
      </c>
      <c r="AE5" s="13">
        <v>0</v>
      </c>
      <c r="AF5" s="13">
        <v>0</v>
      </c>
      <c r="AG5" s="13"/>
      <c r="AH5" s="13">
        <v>176.32999999999998</v>
      </c>
      <c r="AI5" s="14">
        <v>3147.67</v>
      </c>
    </row>
    <row r="6" spans="2:89" x14ac:dyDescent="0.25">
      <c r="B6" s="25">
        <f>B5+1</f>
        <v>43557</v>
      </c>
      <c r="C6" s="7"/>
      <c r="D6" s="5"/>
      <c r="E6" s="12">
        <v>0</v>
      </c>
      <c r="F6" s="12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/>
      <c r="P6" s="13">
        <v>0</v>
      </c>
      <c r="Q6" s="14">
        <v>0</v>
      </c>
      <c r="T6" s="25">
        <v>43557</v>
      </c>
      <c r="U6" s="7"/>
      <c r="V6" s="5"/>
      <c r="W6" s="12">
        <v>0</v>
      </c>
      <c r="X6" s="12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/>
      <c r="AH6" s="13">
        <v>0</v>
      </c>
      <c r="AI6" s="14">
        <v>0</v>
      </c>
    </row>
    <row r="7" spans="2:89" x14ac:dyDescent="0.25">
      <c r="B7" s="25">
        <f t="shared" ref="B7:B35" si="0">B6+1</f>
        <v>43558</v>
      </c>
      <c r="C7" s="7"/>
      <c r="D7" s="5"/>
      <c r="E7" s="12">
        <v>5540</v>
      </c>
      <c r="F7" s="12">
        <v>119.12</v>
      </c>
      <c r="G7" s="13">
        <v>25.0152</v>
      </c>
      <c r="H7" s="13">
        <v>0</v>
      </c>
      <c r="I7" s="13">
        <v>0</v>
      </c>
      <c r="J7" s="13">
        <v>25.009999999999998</v>
      </c>
      <c r="K7" s="13">
        <v>199.44</v>
      </c>
      <c r="L7" s="13">
        <v>162.63</v>
      </c>
      <c r="M7" s="13">
        <v>0</v>
      </c>
      <c r="N7" s="13">
        <v>0</v>
      </c>
      <c r="O7" s="13"/>
      <c r="P7" s="13">
        <v>506.2</v>
      </c>
      <c r="Q7" s="14">
        <v>5033.8</v>
      </c>
      <c r="T7" s="25">
        <v>43558</v>
      </c>
      <c r="U7" s="7"/>
      <c r="V7" s="5"/>
      <c r="W7" s="12">
        <v>6634</v>
      </c>
      <c r="X7" s="12">
        <v>66.34</v>
      </c>
      <c r="Y7" s="13">
        <v>13.931400000000002</v>
      </c>
      <c r="Z7" s="13">
        <v>0</v>
      </c>
      <c r="AA7" s="13">
        <v>0</v>
      </c>
      <c r="AB7" s="13">
        <v>13.93</v>
      </c>
      <c r="AC7" s="13">
        <v>238.82</v>
      </c>
      <c r="AD7" s="13">
        <v>32.840000000000003</v>
      </c>
      <c r="AE7" s="13">
        <v>0</v>
      </c>
      <c r="AF7" s="13">
        <v>0</v>
      </c>
      <c r="AG7" s="13"/>
      <c r="AH7" s="13">
        <v>351.93</v>
      </c>
      <c r="AI7" s="14">
        <v>6282.07</v>
      </c>
    </row>
    <row r="8" spans="2:89" x14ac:dyDescent="0.25">
      <c r="B8" s="25">
        <f t="shared" si="0"/>
        <v>43559</v>
      </c>
      <c r="C8" s="7"/>
      <c r="D8" s="5"/>
      <c r="E8" s="12">
        <v>6403</v>
      </c>
      <c r="F8" s="12">
        <v>137.66999999999999</v>
      </c>
      <c r="G8" s="13">
        <v>28.910699999999999</v>
      </c>
      <c r="H8" s="13">
        <v>0</v>
      </c>
      <c r="I8" s="13">
        <v>0</v>
      </c>
      <c r="J8" s="13">
        <v>28.91</v>
      </c>
      <c r="K8" s="13">
        <v>230.51</v>
      </c>
      <c r="L8" s="13">
        <v>187.96</v>
      </c>
      <c r="M8" s="13">
        <v>0</v>
      </c>
      <c r="N8" s="13">
        <v>0</v>
      </c>
      <c r="O8" s="13"/>
      <c r="P8" s="13">
        <v>585.04999999999995</v>
      </c>
      <c r="Q8" s="14">
        <v>5817.95</v>
      </c>
      <c r="T8" s="25">
        <v>43559</v>
      </c>
      <c r="U8" s="7"/>
      <c r="V8" s="5"/>
      <c r="W8" s="12">
        <v>5175</v>
      </c>
      <c r="X8" s="12">
        <v>51.75</v>
      </c>
      <c r="Y8" s="13">
        <v>10.8675</v>
      </c>
      <c r="Z8" s="13">
        <v>0</v>
      </c>
      <c r="AA8" s="13">
        <v>0</v>
      </c>
      <c r="AB8" s="13">
        <v>10.87</v>
      </c>
      <c r="AC8" s="13">
        <v>186.3</v>
      </c>
      <c r="AD8" s="13">
        <v>25.62</v>
      </c>
      <c r="AE8" s="13">
        <v>0</v>
      </c>
      <c r="AF8" s="13">
        <v>0</v>
      </c>
      <c r="AG8" s="13"/>
      <c r="AH8" s="13">
        <v>274.54000000000002</v>
      </c>
      <c r="AI8" s="14">
        <v>4900.46</v>
      </c>
    </row>
    <row r="9" spans="2:89" x14ac:dyDescent="0.25">
      <c r="B9" s="25">
        <f t="shared" si="0"/>
        <v>43560</v>
      </c>
      <c r="C9" s="7"/>
      <c r="D9" s="5"/>
      <c r="E9" s="12">
        <v>10990</v>
      </c>
      <c r="F9" s="12">
        <v>236.29</v>
      </c>
      <c r="G9" s="13">
        <v>49.620899999999999</v>
      </c>
      <c r="H9" s="13">
        <v>0</v>
      </c>
      <c r="I9" s="13">
        <v>0</v>
      </c>
      <c r="J9" s="13">
        <v>49.620000000000005</v>
      </c>
      <c r="K9" s="13">
        <v>395.64</v>
      </c>
      <c r="L9" s="13">
        <v>322.60999999999996</v>
      </c>
      <c r="M9" s="13">
        <v>93.93</v>
      </c>
      <c r="N9" s="13">
        <v>0</v>
      </c>
      <c r="O9" s="13"/>
      <c r="P9" s="13">
        <v>1098.0900000000001</v>
      </c>
      <c r="Q9" s="14">
        <v>9891.91</v>
      </c>
      <c r="T9" s="25">
        <v>43560</v>
      </c>
      <c r="U9" s="7"/>
      <c r="V9" s="5"/>
      <c r="W9" s="12">
        <v>1600</v>
      </c>
      <c r="X9" s="12">
        <v>16</v>
      </c>
      <c r="Y9" s="13">
        <v>3.36</v>
      </c>
      <c r="Z9" s="13">
        <v>0</v>
      </c>
      <c r="AA9" s="13">
        <v>0</v>
      </c>
      <c r="AB9" s="13">
        <v>3.36</v>
      </c>
      <c r="AC9" s="13">
        <v>57.6</v>
      </c>
      <c r="AD9" s="13">
        <v>0</v>
      </c>
      <c r="AE9" s="13">
        <v>0</v>
      </c>
      <c r="AF9" s="13">
        <v>0</v>
      </c>
      <c r="AG9" s="13"/>
      <c r="AH9" s="13">
        <v>76.959999999999994</v>
      </c>
      <c r="AI9" s="14">
        <v>1523.04</v>
      </c>
    </row>
    <row r="10" spans="2:89" x14ac:dyDescent="0.25">
      <c r="B10" s="25">
        <f t="shared" si="0"/>
        <v>43561</v>
      </c>
      <c r="C10" s="7"/>
      <c r="D10" s="5"/>
      <c r="E10" s="12">
        <v>0</v>
      </c>
      <c r="F10" s="12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/>
      <c r="P10" s="13">
        <v>0</v>
      </c>
      <c r="Q10" s="14">
        <v>0</v>
      </c>
      <c r="T10" s="25">
        <v>43561</v>
      </c>
      <c r="U10" s="7"/>
      <c r="V10" s="5"/>
      <c r="W10" s="12">
        <v>0</v>
      </c>
      <c r="X10" s="12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/>
      <c r="AH10" s="13">
        <v>0</v>
      </c>
      <c r="AI10" s="14">
        <v>0</v>
      </c>
    </row>
    <row r="11" spans="2:89" x14ac:dyDescent="0.25">
      <c r="B11" s="25">
        <f t="shared" si="0"/>
        <v>43562</v>
      </c>
      <c r="C11" s="7"/>
      <c r="D11" s="5"/>
      <c r="E11" s="12">
        <v>0</v>
      </c>
      <c r="F11" s="12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/>
      <c r="P11" s="13">
        <v>0</v>
      </c>
      <c r="Q11" s="14">
        <v>0</v>
      </c>
      <c r="T11" s="25">
        <v>43562</v>
      </c>
      <c r="U11" s="7"/>
      <c r="V11" s="5"/>
      <c r="W11" s="12">
        <v>0</v>
      </c>
      <c r="X11" s="12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/>
      <c r="AH11" s="13">
        <v>0</v>
      </c>
      <c r="AI11" s="14">
        <v>0</v>
      </c>
    </row>
    <row r="12" spans="2:89" x14ac:dyDescent="0.25">
      <c r="B12" s="25">
        <f t="shared" si="0"/>
        <v>43563</v>
      </c>
      <c r="C12" s="7"/>
      <c r="D12" s="5"/>
      <c r="E12" s="12">
        <v>13355</v>
      </c>
      <c r="F12" s="12">
        <v>287.14</v>
      </c>
      <c r="G12" s="13">
        <v>60.299399999999999</v>
      </c>
      <c r="H12" s="13">
        <v>0</v>
      </c>
      <c r="I12" s="13">
        <v>0</v>
      </c>
      <c r="J12" s="13">
        <v>60.3</v>
      </c>
      <c r="K12" s="13">
        <v>480.78</v>
      </c>
      <c r="L12" s="13">
        <v>392.04</v>
      </c>
      <c r="M12" s="13">
        <v>130.68</v>
      </c>
      <c r="N12" s="13">
        <v>0</v>
      </c>
      <c r="O12" s="13"/>
      <c r="P12" s="13">
        <v>1350.9399999999998</v>
      </c>
      <c r="Q12" s="14">
        <v>12004.06</v>
      </c>
      <c r="T12" s="25">
        <v>43563</v>
      </c>
      <c r="U12" s="7"/>
      <c r="V12" s="5"/>
      <c r="W12" s="12">
        <v>3750</v>
      </c>
      <c r="X12" s="12">
        <v>37.5</v>
      </c>
      <c r="Y12" s="13">
        <v>7.875</v>
      </c>
      <c r="Z12" s="13">
        <v>0</v>
      </c>
      <c r="AA12" s="13">
        <v>0</v>
      </c>
      <c r="AB12" s="13">
        <v>7.88</v>
      </c>
      <c r="AC12" s="13">
        <v>135</v>
      </c>
      <c r="AD12" s="13">
        <v>18.559999999999999</v>
      </c>
      <c r="AE12" s="13">
        <v>0</v>
      </c>
      <c r="AF12" s="13">
        <v>0</v>
      </c>
      <c r="AG12" s="13"/>
      <c r="AH12" s="13">
        <v>198.94</v>
      </c>
      <c r="AI12" s="14">
        <v>3551.06</v>
      </c>
    </row>
    <row r="13" spans="2:89" x14ac:dyDescent="0.25">
      <c r="B13" s="25">
        <f t="shared" si="0"/>
        <v>43564</v>
      </c>
      <c r="C13" s="7"/>
      <c r="D13" s="5"/>
      <c r="E13" s="12">
        <v>8601</v>
      </c>
      <c r="F13" s="12">
        <v>184.92</v>
      </c>
      <c r="G13" s="13">
        <v>38.833199999999998</v>
      </c>
      <c r="H13" s="13">
        <v>0</v>
      </c>
      <c r="I13" s="13">
        <v>0</v>
      </c>
      <c r="J13" s="13">
        <v>38.83</v>
      </c>
      <c r="K13" s="13">
        <v>309.64</v>
      </c>
      <c r="L13" s="13">
        <v>252.48</v>
      </c>
      <c r="M13" s="13">
        <v>0</v>
      </c>
      <c r="N13" s="13">
        <v>0</v>
      </c>
      <c r="O13" s="13"/>
      <c r="P13" s="13">
        <v>785.86999999999989</v>
      </c>
      <c r="Q13" s="14">
        <v>7815.13</v>
      </c>
      <c r="T13" s="25">
        <v>43564</v>
      </c>
      <c r="U13" s="7"/>
      <c r="V13" s="5"/>
      <c r="W13" s="12">
        <v>7147</v>
      </c>
      <c r="X13" s="12">
        <v>71.47</v>
      </c>
      <c r="Y13" s="13">
        <v>15.008699999999999</v>
      </c>
      <c r="Z13" s="13">
        <v>0</v>
      </c>
      <c r="AA13" s="13">
        <v>0</v>
      </c>
      <c r="AB13" s="13">
        <v>15.01</v>
      </c>
      <c r="AC13" s="13">
        <v>257.29000000000002</v>
      </c>
      <c r="AD13" s="13">
        <v>35.380000000000003</v>
      </c>
      <c r="AE13" s="13">
        <v>0</v>
      </c>
      <c r="AF13" s="13">
        <v>0</v>
      </c>
      <c r="AG13" s="13"/>
      <c r="AH13" s="13">
        <v>379.15000000000003</v>
      </c>
      <c r="AI13" s="14">
        <v>6767.85</v>
      </c>
    </row>
    <row r="14" spans="2:89" x14ac:dyDescent="0.25">
      <c r="B14" s="25">
        <f t="shared" si="0"/>
        <v>43565</v>
      </c>
      <c r="C14" s="7"/>
      <c r="D14" s="5"/>
      <c r="E14" s="12">
        <v>7899</v>
      </c>
      <c r="F14" s="12">
        <v>169.83</v>
      </c>
      <c r="G14" s="13">
        <v>35.664300000000004</v>
      </c>
      <c r="H14" s="13">
        <v>0</v>
      </c>
      <c r="I14" s="13">
        <v>0</v>
      </c>
      <c r="J14" s="13">
        <v>35.659999999999997</v>
      </c>
      <c r="K14" s="13">
        <v>284.36</v>
      </c>
      <c r="L14" s="13">
        <v>231.88</v>
      </c>
      <c r="M14" s="13">
        <v>0</v>
      </c>
      <c r="N14" s="13">
        <v>0</v>
      </c>
      <c r="O14" s="13"/>
      <c r="P14" s="13">
        <v>721.73</v>
      </c>
      <c r="Q14" s="14">
        <v>7177.27</v>
      </c>
      <c r="T14" s="25">
        <v>43565</v>
      </c>
      <c r="U14" s="7"/>
      <c r="V14" s="5"/>
      <c r="W14" s="12">
        <v>4410</v>
      </c>
      <c r="X14" s="12">
        <v>44.1</v>
      </c>
      <c r="Y14" s="13">
        <v>9.261000000000001</v>
      </c>
      <c r="Z14" s="13">
        <v>0</v>
      </c>
      <c r="AA14" s="13">
        <v>0</v>
      </c>
      <c r="AB14" s="13">
        <v>9.26</v>
      </c>
      <c r="AC14" s="13">
        <v>158.76</v>
      </c>
      <c r="AD14" s="13">
        <v>21.83</v>
      </c>
      <c r="AE14" s="13">
        <v>0</v>
      </c>
      <c r="AF14" s="13">
        <v>0</v>
      </c>
      <c r="AG14" s="13"/>
      <c r="AH14" s="13">
        <v>233.95000000000002</v>
      </c>
      <c r="AI14" s="14">
        <v>4176.05</v>
      </c>
    </row>
    <row r="15" spans="2:89" x14ac:dyDescent="0.25">
      <c r="B15" s="25">
        <f t="shared" si="0"/>
        <v>43566</v>
      </c>
      <c r="C15" s="7"/>
      <c r="D15" s="5"/>
      <c r="E15" s="12">
        <v>13671</v>
      </c>
      <c r="F15" s="12">
        <v>293.93</v>
      </c>
      <c r="G15" s="13">
        <v>61.725299999999997</v>
      </c>
      <c r="H15" s="13">
        <v>0</v>
      </c>
      <c r="I15" s="13">
        <v>0</v>
      </c>
      <c r="J15" s="13">
        <v>61.73</v>
      </c>
      <c r="K15" s="13">
        <v>492.16</v>
      </c>
      <c r="L15" s="13">
        <v>401.31</v>
      </c>
      <c r="M15" s="13">
        <v>133.77000000000001</v>
      </c>
      <c r="N15" s="13">
        <v>0</v>
      </c>
      <c r="O15" s="13"/>
      <c r="P15" s="13">
        <v>1382.8999999999999</v>
      </c>
      <c r="Q15" s="14">
        <v>12288.1</v>
      </c>
      <c r="T15" s="25">
        <v>43566</v>
      </c>
      <c r="U15" s="7"/>
      <c r="V15" s="5"/>
      <c r="W15" s="12">
        <v>1461</v>
      </c>
      <c r="X15" s="12">
        <v>14.61</v>
      </c>
      <c r="Y15" s="13">
        <v>3.0680999999999998</v>
      </c>
      <c r="Z15" s="13">
        <v>0</v>
      </c>
      <c r="AA15" s="13">
        <v>0</v>
      </c>
      <c r="AB15" s="13">
        <v>3.07</v>
      </c>
      <c r="AC15" s="13">
        <v>52.6</v>
      </c>
      <c r="AD15" s="13">
        <v>0</v>
      </c>
      <c r="AE15" s="13">
        <v>0</v>
      </c>
      <c r="AF15" s="13">
        <v>0</v>
      </c>
      <c r="AG15" s="13"/>
      <c r="AH15" s="13">
        <v>70.28</v>
      </c>
      <c r="AI15" s="14">
        <v>1390.72</v>
      </c>
    </row>
    <row r="16" spans="2:89" x14ac:dyDescent="0.25">
      <c r="B16" s="25">
        <f t="shared" si="0"/>
        <v>43567</v>
      </c>
      <c r="C16" s="7"/>
      <c r="D16" s="5"/>
      <c r="E16" s="12">
        <v>9190</v>
      </c>
      <c r="F16" s="12">
        <v>197.58999999999997</v>
      </c>
      <c r="G16" s="13">
        <v>41.493899999999996</v>
      </c>
      <c r="H16" s="13">
        <v>379.29</v>
      </c>
      <c r="I16" s="13">
        <v>39.825450000000004</v>
      </c>
      <c r="J16" s="13">
        <v>81.319999999999993</v>
      </c>
      <c r="K16" s="13">
        <v>330.84000000000003</v>
      </c>
      <c r="L16" s="13">
        <v>258.39</v>
      </c>
      <c r="M16" s="13">
        <v>0</v>
      </c>
      <c r="N16" s="13">
        <v>0</v>
      </c>
      <c r="O16" s="13"/>
      <c r="P16" s="13">
        <v>1247.43</v>
      </c>
      <c r="Q16" s="14">
        <v>7942.57</v>
      </c>
      <c r="T16" s="25">
        <v>43567</v>
      </c>
      <c r="U16" s="7"/>
      <c r="V16" s="5"/>
      <c r="W16" s="12">
        <v>22858</v>
      </c>
      <c r="X16" s="12">
        <v>228.58</v>
      </c>
      <c r="Y16" s="13">
        <v>48.001800000000003</v>
      </c>
      <c r="Z16" s="13">
        <v>0</v>
      </c>
      <c r="AA16" s="13">
        <v>0</v>
      </c>
      <c r="AB16" s="13">
        <v>48</v>
      </c>
      <c r="AC16" s="13">
        <v>822.89</v>
      </c>
      <c r="AD16" s="13">
        <v>113.15</v>
      </c>
      <c r="AE16" s="13">
        <v>113.15</v>
      </c>
      <c r="AF16" s="13">
        <v>0</v>
      </c>
      <c r="AG16" s="13"/>
      <c r="AH16" s="13">
        <v>1325.7700000000002</v>
      </c>
      <c r="AI16" s="14">
        <v>21532.23</v>
      </c>
    </row>
    <row r="17" spans="2:35" x14ac:dyDescent="0.25">
      <c r="B17" s="25">
        <f t="shared" si="0"/>
        <v>43568</v>
      </c>
      <c r="C17" s="7"/>
      <c r="D17" s="5"/>
      <c r="E17" s="12">
        <v>0</v>
      </c>
      <c r="F17" s="12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/>
      <c r="P17" s="13">
        <v>0</v>
      </c>
      <c r="Q17" s="14">
        <v>0</v>
      </c>
      <c r="T17" s="25">
        <v>43568</v>
      </c>
      <c r="U17" s="7"/>
      <c r="V17" s="5"/>
      <c r="W17" s="12">
        <v>0</v>
      </c>
      <c r="X17" s="12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/>
      <c r="AH17" s="13">
        <v>0</v>
      </c>
      <c r="AI17" s="14">
        <v>0</v>
      </c>
    </row>
    <row r="18" spans="2:35" x14ac:dyDescent="0.25">
      <c r="B18" s="25">
        <f t="shared" si="0"/>
        <v>43569</v>
      </c>
      <c r="C18" s="7"/>
      <c r="D18" s="5"/>
      <c r="E18" s="12">
        <v>0</v>
      </c>
      <c r="F18" s="12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/>
      <c r="P18" s="13">
        <v>0</v>
      </c>
      <c r="Q18" s="14">
        <v>0</v>
      </c>
      <c r="T18" s="25">
        <v>43569</v>
      </c>
      <c r="U18" s="7"/>
      <c r="V18" s="5"/>
      <c r="W18" s="12">
        <v>0</v>
      </c>
      <c r="X18" s="12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/>
      <c r="AH18" s="13">
        <v>0</v>
      </c>
      <c r="AI18" s="14">
        <v>0</v>
      </c>
    </row>
    <row r="19" spans="2:35" x14ac:dyDescent="0.25">
      <c r="B19" s="25">
        <f t="shared" si="0"/>
        <v>43570</v>
      </c>
      <c r="C19" s="7"/>
      <c r="D19" s="5"/>
      <c r="E19" s="12">
        <v>5699</v>
      </c>
      <c r="F19" s="12">
        <v>122.53</v>
      </c>
      <c r="G19" s="13">
        <v>25.731300000000001</v>
      </c>
      <c r="H19" s="13">
        <v>0</v>
      </c>
      <c r="I19" s="13">
        <v>0</v>
      </c>
      <c r="J19" s="13">
        <v>25.73</v>
      </c>
      <c r="K19" s="13">
        <v>205.16000000000003</v>
      </c>
      <c r="L19" s="13">
        <v>167.3</v>
      </c>
      <c r="M19" s="13">
        <v>0</v>
      </c>
      <c r="N19" s="13">
        <v>0</v>
      </c>
      <c r="O19" s="13"/>
      <c r="P19" s="13">
        <v>520.71999999999991</v>
      </c>
      <c r="Q19" s="14">
        <v>5178.28</v>
      </c>
      <c r="T19" s="25">
        <v>43570</v>
      </c>
      <c r="U19" s="7"/>
      <c r="V19" s="5"/>
      <c r="W19" s="12">
        <v>7149</v>
      </c>
      <c r="X19" s="12">
        <v>71.489999999999995</v>
      </c>
      <c r="Y19" s="13">
        <v>15.0129</v>
      </c>
      <c r="Z19" s="13">
        <v>0</v>
      </c>
      <c r="AA19" s="13">
        <v>0</v>
      </c>
      <c r="AB19" s="13">
        <v>15.01</v>
      </c>
      <c r="AC19" s="13">
        <v>257.36</v>
      </c>
      <c r="AD19" s="13">
        <v>35.39</v>
      </c>
      <c r="AE19" s="13">
        <v>0</v>
      </c>
      <c r="AF19" s="13">
        <v>0</v>
      </c>
      <c r="AG19" s="13"/>
      <c r="AH19" s="13">
        <v>379.25</v>
      </c>
      <c r="AI19" s="14">
        <v>6769.75</v>
      </c>
    </row>
    <row r="20" spans="2:35" x14ac:dyDescent="0.25">
      <c r="B20" s="25">
        <f t="shared" si="0"/>
        <v>43571</v>
      </c>
      <c r="C20" s="7"/>
      <c r="D20" s="5"/>
      <c r="E20" s="12">
        <v>3174</v>
      </c>
      <c r="F20" s="12">
        <v>68.25</v>
      </c>
      <c r="G20" s="13">
        <v>14.3325</v>
      </c>
      <c r="H20" s="13">
        <v>0</v>
      </c>
      <c r="I20" s="13">
        <v>0</v>
      </c>
      <c r="J20" s="13">
        <v>14.33</v>
      </c>
      <c r="K20" s="13">
        <v>114.26</v>
      </c>
      <c r="L20" s="13">
        <v>93.17</v>
      </c>
      <c r="M20" s="13">
        <v>0</v>
      </c>
      <c r="N20" s="13">
        <v>0</v>
      </c>
      <c r="O20" s="13"/>
      <c r="P20" s="13">
        <v>290.01000000000005</v>
      </c>
      <c r="Q20" s="14">
        <v>2883.99</v>
      </c>
      <c r="T20" s="25">
        <v>43571</v>
      </c>
      <c r="U20" s="7"/>
      <c r="V20" s="5"/>
      <c r="W20" s="12">
        <v>11089.22</v>
      </c>
      <c r="X20" s="12">
        <v>110.89</v>
      </c>
      <c r="Y20" s="13">
        <v>23.286899999999999</v>
      </c>
      <c r="Z20" s="13">
        <v>0</v>
      </c>
      <c r="AA20" s="13">
        <v>0</v>
      </c>
      <c r="AB20" s="13">
        <v>23.29</v>
      </c>
      <c r="AC20" s="13">
        <v>399.21</v>
      </c>
      <c r="AD20" s="13">
        <v>54.89</v>
      </c>
      <c r="AE20" s="13">
        <v>0</v>
      </c>
      <c r="AF20" s="13">
        <v>0</v>
      </c>
      <c r="AG20" s="13"/>
      <c r="AH20" s="13">
        <v>588.28</v>
      </c>
      <c r="AI20" s="14">
        <v>10500.939999999999</v>
      </c>
    </row>
    <row r="21" spans="2:35" x14ac:dyDescent="0.25">
      <c r="B21" s="25">
        <f t="shared" si="0"/>
        <v>43572</v>
      </c>
      <c r="C21" s="7"/>
      <c r="D21" s="5"/>
      <c r="E21" s="12">
        <v>0</v>
      </c>
      <c r="F21" s="12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/>
      <c r="P21" s="13">
        <v>0</v>
      </c>
      <c r="Q21" s="14">
        <v>0</v>
      </c>
      <c r="T21" s="25">
        <v>43572</v>
      </c>
      <c r="U21" s="7"/>
      <c r="V21" s="5"/>
      <c r="W21" s="12">
        <v>3670.48</v>
      </c>
      <c r="X21" s="12">
        <v>36.71</v>
      </c>
      <c r="Y21" s="13">
        <v>7.7090999999999994</v>
      </c>
      <c r="Z21" s="13">
        <v>0</v>
      </c>
      <c r="AA21" s="13">
        <v>0</v>
      </c>
      <c r="AB21" s="13">
        <v>7.71</v>
      </c>
      <c r="AC21" s="13">
        <v>132.13999999999999</v>
      </c>
      <c r="AD21" s="13">
        <v>18.170000000000002</v>
      </c>
      <c r="AE21" s="13">
        <v>0</v>
      </c>
      <c r="AF21" s="13">
        <v>0</v>
      </c>
      <c r="AG21" s="13"/>
      <c r="AH21" s="13">
        <v>194.73</v>
      </c>
      <c r="AI21" s="14">
        <v>3475.75</v>
      </c>
    </row>
    <row r="22" spans="2:35" x14ac:dyDescent="0.25">
      <c r="B22" s="25">
        <f t="shared" si="0"/>
        <v>43573</v>
      </c>
      <c r="C22" s="7"/>
      <c r="D22" s="5"/>
      <c r="E22" s="12">
        <v>0</v>
      </c>
      <c r="F22" s="12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/>
      <c r="P22" s="13">
        <v>0</v>
      </c>
      <c r="Q22" s="14">
        <v>0</v>
      </c>
      <c r="T22" s="25">
        <v>43573</v>
      </c>
      <c r="U22" s="7"/>
      <c r="V22" s="5"/>
      <c r="W22" s="12">
        <v>0</v>
      </c>
      <c r="X22" s="12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/>
      <c r="AH22" s="13">
        <v>0</v>
      </c>
      <c r="AI22" s="14">
        <v>0</v>
      </c>
    </row>
    <row r="23" spans="2:35" x14ac:dyDescent="0.25">
      <c r="B23" s="25">
        <f t="shared" si="0"/>
        <v>43574</v>
      </c>
      <c r="C23" s="7"/>
      <c r="D23" s="5"/>
      <c r="E23" s="12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/>
      <c r="P23" s="13">
        <v>0</v>
      </c>
      <c r="Q23" s="14">
        <v>0</v>
      </c>
      <c r="T23" s="25">
        <v>43574</v>
      </c>
      <c r="U23" s="7"/>
      <c r="V23" s="5"/>
      <c r="W23" s="12">
        <v>0</v>
      </c>
      <c r="X23" s="12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/>
      <c r="AH23" s="13">
        <v>0</v>
      </c>
      <c r="AI23" s="14">
        <v>0</v>
      </c>
    </row>
    <row r="24" spans="2:35" x14ac:dyDescent="0.25">
      <c r="B24" s="25">
        <f t="shared" si="0"/>
        <v>43575</v>
      </c>
      <c r="C24" s="7"/>
      <c r="D24" s="5"/>
      <c r="E24" s="12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/>
      <c r="P24" s="13">
        <v>0</v>
      </c>
      <c r="Q24" s="14">
        <v>0</v>
      </c>
      <c r="T24" s="25">
        <v>43575</v>
      </c>
      <c r="U24" s="7"/>
      <c r="V24" s="5"/>
      <c r="W24" s="12">
        <v>0</v>
      </c>
      <c r="X24" s="12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/>
      <c r="AH24" s="13">
        <v>0</v>
      </c>
      <c r="AI24" s="14">
        <v>0</v>
      </c>
    </row>
    <row r="25" spans="2:35" x14ac:dyDescent="0.25">
      <c r="B25" s="25">
        <f t="shared" si="0"/>
        <v>43576</v>
      </c>
      <c r="C25" s="7"/>
      <c r="D25" s="5"/>
      <c r="E25" s="12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/>
      <c r="P25" s="13">
        <v>0</v>
      </c>
      <c r="Q25" s="14">
        <v>0</v>
      </c>
      <c r="T25" s="25">
        <v>43576</v>
      </c>
      <c r="U25" s="7"/>
      <c r="V25" s="5"/>
      <c r="W25" s="12">
        <v>0</v>
      </c>
      <c r="X25" s="12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/>
      <c r="AH25" s="13">
        <v>0</v>
      </c>
      <c r="AI25" s="14">
        <v>0</v>
      </c>
    </row>
    <row r="26" spans="2:35" x14ac:dyDescent="0.25">
      <c r="B26" s="25">
        <f t="shared" si="0"/>
        <v>43577</v>
      </c>
      <c r="C26" s="7"/>
      <c r="D26" s="5"/>
      <c r="E26" s="12">
        <v>13895</v>
      </c>
      <c r="F26" s="12">
        <v>298.74</v>
      </c>
      <c r="G26" s="13">
        <v>62.735399999999998</v>
      </c>
      <c r="H26" s="13">
        <v>862.59</v>
      </c>
      <c r="I26" s="13">
        <v>90.571950000000001</v>
      </c>
      <c r="J26" s="13">
        <v>153.31</v>
      </c>
      <c r="K26" s="13">
        <v>500.21999999999997</v>
      </c>
      <c r="L26" s="13">
        <v>382.01</v>
      </c>
      <c r="M26" s="13">
        <v>0</v>
      </c>
      <c r="N26" s="13">
        <v>0</v>
      </c>
      <c r="O26" s="13"/>
      <c r="P26" s="13">
        <v>2196.87</v>
      </c>
      <c r="Q26" s="14">
        <v>11698.130000000001</v>
      </c>
      <c r="T26" s="25">
        <v>43577</v>
      </c>
      <c r="U26" s="7"/>
      <c r="V26" s="5"/>
      <c r="W26" s="12">
        <v>12540.89</v>
      </c>
      <c r="X26" s="12">
        <v>125.41</v>
      </c>
      <c r="Y26" s="13">
        <v>26.336100000000002</v>
      </c>
      <c r="Z26" s="13">
        <v>0</v>
      </c>
      <c r="AA26" s="13">
        <v>0</v>
      </c>
      <c r="AB26" s="13">
        <v>26.34</v>
      </c>
      <c r="AC26" s="13">
        <v>451.47</v>
      </c>
      <c r="AD26" s="13">
        <v>62.08</v>
      </c>
      <c r="AE26" s="13">
        <v>0</v>
      </c>
      <c r="AF26" s="13">
        <v>0</v>
      </c>
      <c r="AG26" s="13"/>
      <c r="AH26" s="13">
        <v>665.30000000000007</v>
      </c>
      <c r="AI26" s="14">
        <v>11875.59</v>
      </c>
    </row>
    <row r="27" spans="2:35" x14ac:dyDescent="0.25">
      <c r="B27" s="25">
        <f t="shared" si="0"/>
        <v>43578</v>
      </c>
      <c r="C27" s="7"/>
      <c r="D27" s="5"/>
      <c r="E27" s="12">
        <v>10513.439999999999</v>
      </c>
      <c r="F27" s="12">
        <v>226.04</v>
      </c>
      <c r="G27" s="13">
        <v>47.468400000000003</v>
      </c>
      <c r="H27" s="13">
        <v>0</v>
      </c>
      <c r="I27" s="13">
        <v>0</v>
      </c>
      <c r="J27" s="13">
        <v>47.47</v>
      </c>
      <c r="K27" s="13">
        <v>378.48</v>
      </c>
      <c r="L27" s="13">
        <v>308.62</v>
      </c>
      <c r="M27" s="13">
        <v>0</v>
      </c>
      <c r="N27" s="13">
        <v>0</v>
      </c>
      <c r="O27" s="13"/>
      <c r="P27" s="13">
        <v>960.61</v>
      </c>
      <c r="Q27" s="14">
        <v>9552.8299999999981</v>
      </c>
      <c r="T27" s="25">
        <v>43578</v>
      </c>
      <c r="U27" s="7"/>
      <c r="V27" s="5"/>
      <c r="W27" s="12">
        <v>7750</v>
      </c>
      <c r="X27" s="12">
        <v>77.5</v>
      </c>
      <c r="Y27" s="13">
        <v>16.274999999999999</v>
      </c>
      <c r="Z27" s="13">
        <v>0</v>
      </c>
      <c r="AA27" s="13">
        <v>0</v>
      </c>
      <c r="AB27" s="13">
        <v>16.28</v>
      </c>
      <c r="AC27" s="13">
        <v>279</v>
      </c>
      <c r="AD27" s="13">
        <v>38.36</v>
      </c>
      <c r="AE27" s="13">
        <v>0</v>
      </c>
      <c r="AF27" s="13">
        <v>0</v>
      </c>
      <c r="AG27" s="13"/>
      <c r="AH27" s="13">
        <v>411.14000000000004</v>
      </c>
      <c r="AI27" s="14">
        <v>7338.86</v>
      </c>
    </row>
    <row r="28" spans="2:35" x14ac:dyDescent="0.25">
      <c r="B28" s="25">
        <f t="shared" si="0"/>
        <v>43579</v>
      </c>
      <c r="C28" s="7"/>
      <c r="D28" s="5"/>
      <c r="E28" s="12">
        <v>0</v>
      </c>
      <c r="F28" s="12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/>
      <c r="P28" s="13">
        <v>0</v>
      </c>
      <c r="Q28" s="14">
        <v>0</v>
      </c>
      <c r="T28" s="25">
        <v>43579</v>
      </c>
      <c r="U28" s="7"/>
      <c r="V28" s="5"/>
      <c r="W28" s="12">
        <v>6504.32</v>
      </c>
      <c r="X28" s="12">
        <v>65.040000000000006</v>
      </c>
      <c r="Y28" s="13">
        <v>13.658400000000002</v>
      </c>
      <c r="Z28" s="13">
        <v>0</v>
      </c>
      <c r="AA28" s="13">
        <v>0</v>
      </c>
      <c r="AB28" s="13">
        <v>13.66</v>
      </c>
      <c r="AC28" s="13">
        <v>234.16</v>
      </c>
      <c r="AD28" s="13">
        <v>32.200000000000003</v>
      </c>
      <c r="AE28" s="13">
        <v>0</v>
      </c>
      <c r="AF28" s="13">
        <v>0</v>
      </c>
      <c r="AG28" s="13"/>
      <c r="AH28" s="13">
        <v>345.05999999999995</v>
      </c>
      <c r="AI28" s="14">
        <v>6159.26</v>
      </c>
    </row>
    <row r="29" spans="2:35" x14ac:dyDescent="0.25">
      <c r="B29" s="25">
        <f t="shared" si="0"/>
        <v>43580</v>
      </c>
      <c r="C29" s="7"/>
      <c r="D29" s="5"/>
      <c r="E29" s="12">
        <v>11416</v>
      </c>
      <c r="F29" s="12">
        <v>245.45</v>
      </c>
      <c r="G29" s="13">
        <v>51.544499999999999</v>
      </c>
      <c r="H29" s="13">
        <v>345.19</v>
      </c>
      <c r="I29" s="13">
        <v>36.244949999999996</v>
      </c>
      <c r="J29" s="13">
        <v>87.78</v>
      </c>
      <c r="K29" s="13">
        <v>410.96999999999997</v>
      </c>
      <c r="L29" s="13">
        <v>324.76</v>
      </c>
      <c r="M29" s="13">
        <v>0</v>
      </c>
      <c r="N29" s="13">
        <v>0</v>
      </c>
      <c r="O29" s="13"/>
      <c r="P29" s="13">
        <v>1414.15</v>
      </c>
      <c r="Q29" s="14">
        <v>10001.85</v>
      </c>
      <c r="T29" s="25">
        <v>43580</v>
      </c>
      <c r="U29" s="7"/>
      <c r="V29" s="5"/>
      <c r="W29" s="12">
        <v>1489</v>
      </c>
      <c r="X29" s="12">
        <v>14.89</v>
      </c>
      <c r="Y29" s="13">
        <v>3.1269</v>
      </c>
      <c r="Z29" s="13">
        <v>0</v>
      </c>
      <c r="AA29" s="13">
        <v>0</v>
      </c>
      <c r="AB29" s="13">
        <v>3.13</v>
      </c>
      <c r="AC29" s="13">
        <v>53.6</v>
      </c>
      <c r="AD29" s="13">
        <v>0</v>
      </c>
      <c r="AE29" s="13">
        <v>0</v>
      </c>
      <c r="AF29" s="13">
        <v>0</v>
      </c>
      <c r="AG29" s="13"/>
      <c r="AH29" s="13">
        <v>71.61999999999999</v>
      </c>
      <c r="AI29" s="14">
        <v>1417.38</v>
      </c>
    </row>
    <row r="30" spans="2:35" x14ac:dyDescent="0.25">
      <c r="B30" s="25">
        <f t="shared" si="0"/>
        <v>43581</v>
      </c>
      <c r="C30" s="7"/>
      <c r="D30" s="5"/>
      <c r="E30" s="12">
        <v>0</v>
      </c>
      <c r="F30" s="12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/>
      <c r="P30" s="13">
        <v>0</v>
      </c>
      <c r="Q30" s="14">
        <v>0</v>
      </c>
      <c r="T30" s="25">
        <v>43581</v>
      </c>
      <c r="U30" s="7"/>
      <c r="V30" s="5"/>
      <c r="W30" s="12">
        <v>1957.82</v>
      </c>
      <c r="X30" s="12">
        <v>19.579999999999998</v>
      </c>
      <c r="Y30" s="13">
        <v>4.1117999999999997</v>
      </c>
      <c r="Z30" s="13">
        <v>0</v>
      </c>
      <c r="AA30" s="13">
        <v>0</v>
      </c>
      <c r="AB30" s="13">
        <v>4.1100000000000003</v>
      </c>
      <c r="AC30" s="13">
        <v>70.48</v>
      </c>
      <c r="AD30" s="13">
        <v>0</v>
      </c>
      <c r="AE30" s="13">
        <v>0</v>
      </c>
      <c r="AF30" s="13">
        <v>0</v>
      </c>
      <c r="AG30" s="13"/>
      <c r="AH30" s="13">
        <v>94.17</v>
      </c>
      <c r="AI30" s="14">
        <v>1863.6499999999999</v>
      </c>
    </row>
    <row r="31" spans="2:35" x14ac:dyDescent="0.25">
      <c r="B31" s="25">
        <f t="shared" si="0"/>
        <v>43582</v>
      </c>
      <c r="C31" s="7"/>
      <c r="D31" s="5"/>
      <c r="E31" s="12">
        <v>0</v>
      </c>
      <c r="F31" s="12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/>
      <c r="P31" s="13">
        <v>0</v>
      </c>
      <c r="Q31" s="14">
        <v>0</v>
      </c>
      <c r="T31" s="25">
        <v>43582</v>
      </c>
      <c r="U31" s="7"/>
      <c r="V31" s="5"/>
      <c r="W31" s="12">
        <v>0</v>
      </c>
      <c r="X31" s="12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/>
      <c r="AH31" s="13">
        <v>0</v>
      </c>
      <c r="AI31" s="14">
        <v>0</v>
      </c>
    </row>
    <row r="32" spans="2:35" x14ac:dyDescent="0.25">
      <c r="B32" s="25">
        <f t="shared" si="0"/>
        <v>43583</v>
      </c>
      <c r="C32" s="7"/>
      <c r="D32" s="5"/>
      <c r="E32" s="12">
        <v>0</v>
      </c>
      <c r="F32" s="12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/>
      <c r="P32" s="13">
        <v>0</v>
      </c>
      <c r="Q32" s="14">
        <v>0</v>
      </c>
      <c r="T32" s="25">
        <v>43583</v>
      </c>
      <c r="U32" s="7"/>
      <c r="V32" s="5"/>
      <c r="W32" s="12">
        <v>0</v>
      </c>
      <c r="X32" s="12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/>
      <c r="AH32" s="13">
        <v>0</v>
      </c>
      <c r="AI32" s="14">
        <v>0</v>
      </c>
    </row>
    <row r="33" spans="2:35" x14ac:dyDescent="0.25">
      <c r="B33" s="25">
        <f t="shared" si="0"/>
        <v>43584</v>
      </c>
      <c r="C33" s="7"/>
      <c r="D33" s="5"/>
      <c r="E33" s="12">
        <v>6823</v>
      </c>
      <c r="F33" s="12">
        <v>146.69999999999999</v>
      </c>
      <c r="G33" s="13">
        <v>30.806999999999999</v>
      </c>
      <c r="H33" s="13">
        <v>0</v>
      </c>
      <c r="I33" s="13">
        <v>0</v>
      </c>
      <c r="J33" s="13">
        <v>30.810000000000002</v>
      </c>
      <c r="K33" s="13">
        <v>245.63</v>
      </c>
      <c r="L33" s="13">
        <v>200.29000000000002</v>
      </c>
      <c r="M33" s="13">
        <v>0</v>
      </c>
      <c r="N33" s="13">
        <v>0</v>
      </c>
      <c r="O33" s="13"/>
      <c r="P33" s="13">
        <v>623.43000000000006</v>
      </c>
      <c r="Q33" s="14">
        <v>6199.57</v>
      </c>
      <c r="T33" s="25">
        <v>43584</v>
      </c>
      <c r="U33" s="7"/>
      <c r="V33" s="5"/>
      <c r="W33" s="12">
        <v>4318.28</v>
      </c>
      <c r="X33" s="12">
        <v>43.18</v>
      </c>
      <c r="Y33" s="13">
        <v>9.0678000000000001</v>
      </c>
      <c r="Z33" s="13">
        <v>0</v>
      </c>
      <c r="AA33" s="13">
        <v>0</v>
      </c>
      <c r="AB33" s="13">
        <v>9.07</v>
      </c>
      <c r="AC33" s="13">
        <v>155.46</v>
      </c>
      <c r="AD33" s="13">
        <v>21.38</v>
      </c>
      <c r="AE33" s="13">
        <v>0</v>
      </c>
      <c r="AF33" s="13">
        <v>0</v>
      </c>
      <c r="AG33" s="13"/>
      <c r="AH33" s="13">
        <v>229.09</v>
      </c>
      <c r="AI33" s="14">
        <v>4089.1899999999996</v>
      </c>
    </row>
    <row r="34" spans="2:35" x14ac:dyDescent="0.25">
      <c r="B34" s="25">
        <f t="shared" si="0"/>
        <v>43585</v>
      </c>
      <c r="C34" s="7"/>
      <c r="D34" s="5"/>
      <c r="E34" s="12">
        <v>7540</v>
      </c>
      <c r="F34" s="12">
        <v>162.12</v>
      </c>
      <c r="G34" s="13">
        <v>34.045200000000001</v>
      </c>
      <c r="H34" s="13">
        <v>221.29</v>
      </c>
      <c r="I34" s="13">
        <v>23.23545</v>
      </c>
      <c r="J34" s="13">
        <v>57.28</v>
      </c>
      <c r="K34" s="13">
        <v>271.44</v>
      </c>
      <c r="L34" s="13">
        <v>214.69</v>
      </c>
      <c r="M34" s="13">
        <v>0</v>
      </c>
      <c r="N34" s="13">
        <v>0</v>
      </c>
      <c r="O34" s="13"/>
      <c r="P34" s="13">
        <v>926.82</v>
      </c>
      <c r="Q34" s="14">
        <v>6613.18</v>
      </c>
      <c r="T34" s="25">
        <v>43585</v>
      </c>
      <c r="U34" s="7"/>
      <c r="V34" s="5"/>
      <c r="W34" s="12">
        <v>2380</v>
      </c>
      <c r="X34" s="12">
        <v>23.8</v>
      </c>
      <c r="Y34" s="13">
        <v>4.9980000000000002</v>
      </c>
      <c r="Z34" s="13">
        <v>0</v>
      </c>
      <c r="AA34" s="13">
        <v>0</v>
      </c>
      <c r="AB34" s="13">
        <v>5</v>
      </c>
      <c r="AC34" s="13">
        <v>85.68</v>
      </c>
      <c r="AD34" s="13">
        <v>0</v>
      </c>
      <c r="AE34" s="13">
        <v>0</v>
      </c>
      <c r="AF34" s="13">
        <v>0</v>
      </c>
      <c r="AG34" s="13"/>
      <c r="AH34" s="13">
        <v>114.48</v>
      </c>
      <c r="AI34" s="14">
        <v>2265.52</v>
      </c>
    </row>
    <row r="35" spans="2:35" x14ac:dyDescent="0.25">
      <c r="B35" s="25">
        <f t="shared" si="0"/>
        <v>43586</v>
      </c>
      <c r="C35" s="7"/>
      <c r="D35" s="5"/>
      <c r="E35" s="12">
        <v>0</v>
      </c>
      <c r="F35" s="12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/>
      <c r="P35" s="13">
        <v>0</v>
      </c>
      <c r="Q35" s="14">
        <v>0</v>
      </c>
      <c r="T35" s="25">
        <v>43586</v>
      </c>
      <c r="U35" s="7"/>
      <c r="V35" s="5"/>
      <c r="W35" s="12">
        <v>0</v>
      </c>
      <c r="X35" s="12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/>
      <c r="AH35" s="13">
        <v>0</v>
      </c>
      <c r="AI35" s="14">
        <v>0</v>
      </c>
    </row>
    <row r="36" spans="2:35" x14ac:dyDescent="0.25">
      <c r="C36" s="26">
        <f>SUM(C5:C24)</f>
        <v>0</v>
      </c>
      <c r="D36" s="27">
        <f>SUM(C5:D24)</f>
        <v>0</v>
      </c>
      <c r="E36" s="28">
        <f>SUM(E5:E35)</f>
        <v>135733.44</v>
      </c>
      <c r="F36" s="28">
        <f t="shared" ref="F36:Q36" si="1">SUM(F5:F35)</f>
        <v>2918.3399999999992</v>
      </c>
      <c r="G36" s="28">
        <f t="shared" si="1"/>
        <v>612.8513999999999</v>
      </c>
      <c r="H36" s="28">
        <f t="shared" si="1"/>
        <v>1808.3600000000001</v>
      </c>
      <c r="I36" s="28">
        <f t="shared" si="1"/>
        <v>189.87779999999998</v>
      </c>
      <c r="J36" s="28">
        <f t="shared" si="1"/>
        <v>802.70999999999981</v>
      </c>
      <c r="K36" s="28">
        <f t="shared" si="1"/>
        <v>4886.3899999999994</v>
      </c>
      <c r="L36" s="28">
        <f t="shared" si="1"/>
        <v>3930.2000000000003</v>
      </c>
      <c r="M36" s="28">
        <f t="shared" si="1"/>
        <v>358.38</v>
      </c>
      <c r="N36" s="28">
        <f t="shared" si="1"/>
        <v>0</v>
      </c>
      <c r="O36" s="28">
        <f t="shared" si="1"/>
        <v>0</v>
      </c>
      <c r="P36" s="28">
        <f t="shared" si="1"/>
        <v>14704.38</v>
      </c>
      <c r="Q36" s="28">
        <f t="shared" si="1"/>
        <v>121029.06</v>
      </c>
      <c r="U36" s="26">
        <v>0</v>
      </c>
      <c r="V36" s="27">
        <v>0</v>
      </c>
      <c r="W36" s="28">
        <v>115208.01000000001</v>
      </c>
      <c r="X36" s="28">
        <v>1152.0800000000002</v>
      </c>
      <c r="Y36" s="28">
        <v>241.93680000000003</v>
      </c>
      <c r="Z36" s="28">
        <v>0</v>
      </c>
      <c r="AA36" s="28">
        <v>0</v>
      </c>
      <c r="AB36" s="28">
        <v>241.96</v>
      </c>
      <c r="AC36" s="28">
        <v>4147.4800000000005</v>
      </c>
      <c r="AD36" s="28">
        <v>526.30000000000007</v>
      </c>
      <c r="AE36" s="28">
        <v>113.15</v>
      </c>
      <c r="AF36" s="28">
        <v>0</v>
      </c>
      <c r="AG36" s="28">
        <v>0</v>
      </c>
      <c r="AH36" s="28">
        <v>6180.97</v>
      </c>
      <c r="AI36" s="28">
        <v>109027.04</v>
      </c>
    </row>
    <row r="37" spans="2:35" x14ac:dyDescent="0.25">
      <c r="C37" s="6"/>
      <c r="D37" s="6"/>
      <c r="E37" s="8"/>
      <c r="F37" s="29">
        <f>F36</f>
        <v>2918.3399999999992</v>
      </c>
      <c r="G37" s="30">
        <f>+F37*21%</f>
        <v>612.85139999999978</v>
      </c>
      <c r="H37" s="29">
        <f>H36</f>
        <v>1808.3600000000001</v>
      </c>
      <c r="I37" s="30">
        <f>+H37*10.5%</f>
        <v>189.87780000000001</v>
      </c>
      <c r="J37" s="9"/>
      <c r="K37" s="8"/>
      <c r="L37" s="8"/>
      <c r="M37" s="8"/>
      <c r="N37" s="10">
        <f>+N36/1.5%</f>
        <v>0</v>
      </c>
      <c r="O37" s="11"/>
      <c r="P37" s="8"/>
      <c r="Q37" s="8"/>
      <c r="U37" s="6"/>
      <c r="V37" s="6"/>
      <c r="W37" s="8"/>
      <c r="X37" s="29">
        <v>1152.0800000000002</v>
      </c>
      <c r="Y37" s="30">
        <v>241.93680000000003</v>
      </c>
      <c r="Z37" s="29">
        <v>0</v>
      </c>
      <c r="AA37" s="30">
        <v>0</v>
      </c>
      <c r="AB37" s="9"/>
      <c r="AC37" s="8"/>
      <c r="AD37" s="8"/>
      <c r="AE37" s="8"/>
      <c r="AF37" s="10">
        <v>0</v>
      </c>
      <c r="AG37" s="11"/>
      <c r="AH37" s="8"/>
      <c r="AI37" s="8"/>
    </row>
    <row r="38" spans="2:35" x14ac:dyDescent="0.25">
      <c r="C38" s="6"/>
      <c r="D38" s="6"/>
      <c r="E38" s="8"/>
      <c r="F38" s="29">
        <f>+F36-F37</f>
        <v>0</v>
      </c>
      <c r="G38" s="9"/>
      <c r="H38" s="29">
        <f>+H36-H37</f>
        <v>0</v>
      </c>
      <c r="I38" s="9"/>
      <c r="J38" s="9"/>
      <c r="K38" s="31">
        <f>+H38+F38</f>
        <v>0</v>
      </c>
      <c r="L38" s="8"/>
      <c r="M38" s="8"/>
      <c r="N38" s="8"/>
      <c r="O38" s="8"/>
      <c r="P38" s="8"/>
      <c r="Q38" s="8"/>
      <c r="U38" s="6"/>
      <c r="V38" s="6"/>
      <c r="W38" s="8"/>
      <c r="X38" s="29">
        <v>0</v>
      </c>
      <c r="Y38" s="9"/>
      <c r="Z38" s="29">
        <v>0</v>
      </c>
      <c r="AA38" s="9"/>
      <c r="AB38" s="9"/>
      <c r="AC38" s="31">
        <v>0</v>
      </c>
      <c r="AD38" s="8"/>
      <c r="AE38" s="8"/>
      <c r="AF38" s="8"/>
      <c r="AG38" s="8"/>
      <c r="AH38" s="8"/>
      <c r="AI38" s="8"/>
    </row>
    <row r="43" spans="2:35" x14ac:dyDescent="0.25">
      <c r="B43" s="93" t="s">
        <v>50</v>
      </c>
      <c r="C43" s="93"/>
      <c r="D43" s="93"/>
      <c r="E43" s="93"/>
      <c r="F43" s="93"/>
      <c r="G43" s="93"/>
      <c r="H43" s="94"/>
      <c r="I43" s="20" t="s">
        <v>44</v>
      </c>
      <c r="J43" s="95" t="s">
        <v>48</v>
      </c>
      <c r="K43" s="96"/>
      <c r="L43" s="96"/>
      <c r="M43" s="96"/>
      <c r="N43" s="96"/>
      <c r="O43" s="96"/>
      <c r="P43" s="96"/>
      <c r="Q43" s="96"/>
      <c r="T43" s="93" t="s">
        <v>45</v>
      </c>
      <c r="U43" s="93"/>
      <c r="V43" s="93"/>
      <c r="W43" s="93"/>
      <c r="X43" s="93"/>
      <c r="Y43" s="93"/>
      <c r="Z43" s="94"/>
      <c r="AA43" s="20" t="s">
        <v>44</v>
      </c>
      <c r="AB43" s="95" t="s">
        <v>36</v>
      </c>
      <c r="AC43" s="96"/>
      <c r="AD43" s="96"/>
      <c r="AE43" s="96"/>
      <c r="AF43" s="96"/>
      <c r="AG43" s="96"/>
      <c r="AH43" s="96"/>
      <c r="AI43" s="96"/>
    </row>
    <row r="44" spans="2:35" x14ac:dyDescent="0.25">
      <c r="B44" s="91" t="s">
        <v>35</v>
      </c>
      <c r="C44" s="91"/>
      <c r="D44" s="91"/>
      <c r="E44" s="91"/>
      <c r="F44" s="91"/>
      <c r="G44" s="91"/>
      <c r="H44" s="91"/>
      <c r="I44" s="92"/>
      <c r="J44" s="91"/>
      <c r="K44" s="91"/>
      <c r="L44" s="91"/>
      <c r="M44" s="91"/>
      <c r="N44" s="91"/>
      <c r="O44" s="91"/>
      <c r="P44" s="91"/>
      <c r="Q44" s="91"/>
      <c r="T44" s="91" t="s">
        <v>35</v>
      </c>
      <c r="U44" s="91"/>
      <c r="V44" s="91"/>
      <c r="W44" s="91"/>
      <c r="X44" s="91"/>
      <c r="Y44" s="91"/>
      <c r="Z44" s="91"/>
      <c r="AA44" s="92"/>
      <c r="AB44" s="91"/>
      <c r="AC44" s="91"/>
      <c r="AD44" s="91"/>
      <c r="AE44" s="91"/>
      <c r="AF44" s="91"/>
      <c r="AG44" s="91"/>
      <c r="AH44" s="91"/>
      <c r="AI44" s="91"/>
    </row>
    <row r="45" spans="2:35" x14ac:dyDescent="0.25">
      <c r="B45" s="21" t="s">
        <v>15</v>
      </c>
      <c r="C45" s="22" t="s">
        <v>16</v>
      </c>
      <c r="D45" s="21" t="s">
        <v>17</v>
      </c>
      <c r="E45" s="21" t="s">
        <v>18</v>
      </c>
      <c r="F45" s="21" t="s">
        <v>19</v>
      </c>
      <c r="G45" s="21" t="s">
        <v>20</v>
      </c>
      <c r="H45" s="21" t="s">
        <v>21</v>
      </c>
      <c r="I45" s="21" t="s">
        <v>22</v>
      </c>
      <c r="J45" s="23" t="s">
        <v>31</v>
      </c>
      <c r="K45" s="21" t="s">
        <v>23</v>
      </c>
      <c r="L45" s="21" t="s">
        <v>24</v>
      </c>
      <c r="M45" s="21" t="s">
        <v>25</v>
      </c>
      <c r="N45" s="21" t="s">
        <v>26</v>
      </c>
      <c r="O45" s="21" t="s">
        <v>27</v>
      </c>
      <c r="P45" s="23" t="s">
        <v>28</v>
      </c>
      <c r="Q45" s="23" t="s">
        <v>29</v>
      </c>
      <c r="T45" s="21" t="s">
        <v>15</v>
      </c>
      <c r="U45" s="22" t="s">
        <v>16</v>
      </c>
      <c r="V45" s="21" t="s">
        <v>17</v>
      </c>
      <c r="W45" s="21" t="s">
        <v>18</v>
      </c>
      <c r="X45" s="21" t="s">
        <v>19</v>
      </c>
      <c r="Y45" s="21" t="s">
        <v>20</v>
      </c>
      <c r="Z45" s="21" t="s">
        <v>21</v>
      </c>
      <c r="AA45" s="21" t="s">
        <v>22</v>
      </c>
      <c r="AB45" s="23" t="s">
        <v>31</v>
      </c>
      <c r="AC45" s="21" t="s">
        <v>23</v>
      </c>
      <c r="AD45" s="21" t="s">
        <v>24</v>
      </c>
      <c r="AE45" s="21" t="s">
        <v>25</v>
      </c>
      <c r="AF45" s="21" t="s">
        <v>26</v>
      </c>
      <c r="AG45" s="21" t="s">
        <v>27</v>
      </c>
      <c r="AH45" s="23" t="s">
        <v>28</v>
      </c>
      <c r="AI45" s="23" t="s">
        <v>29</v>
      </c>
    </row>
    <row r="46" spans="2:35" x14ac:dyDescent="0.25">
      <c r="B46" s="24">
        <v>43556</v>
      </c>
      <c r="C46" s="7"/>
      <c r="D46" s="5"/>
      <c r="E46" s="12">
        <v>0</v>
      </c>
      <c r="F46" s="12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/>
      <c r="P46" s="13">
        <v>0</v>
      </c>
      <c r="Q46" s="14">
        <v>0</v>
      </c>
      <c r="T46" s="24">
        <v>43556</v>
      </c>
      <c r="U46" s="7"/>
      <c r="V46" s="5"/>
      <c r="W46" s="12">
        <v>23645</v>
      </c>
      <c r="X46" s="12">
        <v>236.45</v>
      </c>
      <c r="Y46" s="13">
        <v>49.654499999999999</v>
      </c>
      <c r="Z46" s="13">
        <v>0</v>
      </c>
      <c r="AA46" s="13">
        <v>0</v>
      </c>
      <c r="AB46" s="13">
        <v>49.65</v>
      </c>
      <c r="AC46" s="13">
        <v>851.22</v>
      </c>
      <c r="AD46" s="13">
        <v>117.04</v>
      </c>
      <c r="AE46" s="13">
        <v>117.04</v>
      </c>
      <c r="AF46" s="13">
        <v>0</v>
      </c>
      <c r="AG46" s="13"/>
      <c r="AH46" s="13">
        <v>1371.3999999999999</v>
      </c>
      <c r="AI46" s="14">
        <v>22273.599999999999</v>
      </c>
    </row>
    <row r="47" spans="2:35" x14ac:dyDescent="0.25">
      <c r="B47" s="25">
        <f>B46+1</f>
        <v>43557</v>
      </c>
      <c r="C47" s="7"/>
      <c r="D47" s="5"/>
      <c r="E47" s="12">
        <v>0</v>
      </c>
      <c r="F47" s="12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/>
      <c r="P47" s="13">
        <v>0</v>
      </c>
      <c r="Q47" s="14">
        <v>0</v>
      </c>
      <c r="T47" s="25">
        <v>43557</v>
      </c>
      <c r="U47" s="7"/>
      <c r="V47" s="5"/>
      <c r="W47" s="12">
        <v>0</v>
      </c>
      <c r="X47" s="12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/>
      <c r="AH47" s="13">
        <v>0</v>
      </c>
      <c r="AI47" s="14">
        <v>0</v>
      </c>
    </row>
    <row r="48" spans="2:35" x14ac:dyDescent="0.25">
      <c r="B48" s="25">
        <f t="shared" ref="B48:B76" si="2">B47+1</f>
        <v>43558</v>
      </c>
      <c r="C48" s="7"/>
      <c r="D48" s="5"/>
      <c r="E48" s="12">
        <v>0</v>
      </c>
      <c r="F48" s="12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/>
      <c r="P48" s="13">
        <v>0</v>
      </c>
      <c r="Q48" s="14">
        <v>0</v>
      </c>
      <c r="T48" s="25">
        <v>43558</v>
      </c>
      <c r="U48" s="7"/>
      <c r="V48" s="5"/>
      <c r="W48" s="12">
        <v>19123</v>
      </c>
      <c r="X48" s="12">
        <v>191.23</v>
      </c>
      <c r="Y48" s="13">
        <v>40.158299999999997</v>
      </c>
      <c r="Z48" s="13">
        <v>0</v>
      </c>
      <c r="AA48" s="13">
        <v>0</v>
      </c>
      <c r="AB48" s="13">
        <v>40.159999999999997</v>
      </c>
      <c r="AC48" s="13">
        <v>688.43</v>
      </c>
      <c r="AD48" s="13">
        <v>94.66</v>
      </c>
      <c r="AE48" s="13">
        <v>94.66</v>
      </c>
      <c r="AF48" s="13">
        <v>0</v>
      </c>
      <c r="AG48" s="13"/>
      <c r="AH48" s="13">
        <v>1109.1400000000001</v>
      </c>
      <c r="AI48" s="14">
        <v>18013.86</v>
      </c>
    </row>
    <row r="49" spans="2:35" x14ac:dyDescent="0.25">
      <c r="B49" s="25">
        <f t="shared" si="2"/>
        <v>43559</v>
      </c>
      <c r="C49" s="7"/>
      <c r="D49" s="5"/>
      <c r="E49" s="12">
        <v>1293</v>
      </c>
      <c r="F49" s="12">
        <v>27.8</v>
      </c>
      <c r="G49" s="13">
        <v>5.838000000000001</v>
      </c>
      <c r="H49" s="13">
        <v>111.34</v>
      </c>
      <c r="I49" s="13">
        <v>11.6907</v>
      </c>
      <c r="J49" s="13">
        <v>17.53</v>
      </c>
      <c r="K49" s="13">
        <v>46.55</v>
      </c>
      <c r="L49" s="13">
        <v>34.619999999999997</v>
      </c>
      <c r="M49" s="13">
        <v>0</v>
      </c>
      <c r="N49" s="13">
        <v>0</v>
      </c>
      <c r="O49" s="13"/>
      <c r="P49" s="13">
        <v>237.84</v>
      </c>
      <c r="Q49" s="14">
        <v>1055.1600000000001</v>
      </c>
      <c r="T49" s="25">
        <v>43559</v>
      </c>
      <c r="U49" s="7"/>
      <c r="V49" s="5"/>
      <c r="W49" s="12">
        <v>42310</v>
      </c>
      <c r="X49" s="12">
        <v>423.1</v>
      </c>
      <c r="Y49" s="13">
        <v>88.850999999999999</v>
      </c>
      <c r="Z49" s="13">
        <v>0</v>
      </c>
      <c r="AA49" s="13">
        <v>0</v>
      </c>
      <c r="AB49" s="13">
        <v>88.85</v>
      </c>
      <c r="AC49" s="13">
        <v>1523.16</v>
      </c>
      <c r="AD49" s="13">
        <v>209.43</v>
      </c>
      <c r="AE49" s="13">
        <v>209.43</v>
      </c>
      <c r="AF49" s="13">
        <v>0</v>
      </c>
      <c r="AG49" s="13"/>
      <c r="AH49" s="13">
        <v>2453.9699999999998</v>
      </c>
      <c r="AI49" s="14">
        <v>39856.03</v>
      </c>
    </row>
    <row r="50" spans="2:35" x14ac:dyDescent="0.25">
      <c r="B50" s="25">
        <f t="shared" si="2"/>
        <v>43560</v>
      </c>
      <c r="C50" s="7"/>
      <c r="D50" s="5"/>
      <c r="E50" s="12">
        <v>4654</v>
      </c>
      <c r="F50" s="12">
        <v>100.06</v>
      </c>
      <c r="G50" s="13">
        <v>21.012600000000003</v>
      </c>
      <c r="H50" s="13">
        <v>400.73</v>
      </c>
      <c r="I50" s="13">
        <v>42.076650000000001</v>
      </c>
      <c r="J50" s="13">
        <v>63.09</v>
      </c>
      <c r="K50" s="13">
        <v>167.54</v>
      </c>
      <c r="L50" s="13">
        <v>124.6</v>
      </c>
      <c r="M50" s="13">
        <v>0</v>
      </c>
      <c r="N50" s="13">
        <v>0</v>
      </c>
      <c r="O50" s="13"/>
      <c r="P50" s="13">
        <v>856.02</v>
      </c>
      <c r="Q50" s="14">
        <v>3797.98</v>
      </c>
      <c r="T50" s="25">
        <v>43560</v>
      </c>
      <c r="U50" s="7"/>
      <c r="V50" s="5"/>
      <c r="W50" s="12">
        <v>25593</v>
      </c>
      <c r="X50" s="12">
        <v>255.93</v>
      </c>
      <c r="Y50" s="13">
        <v>53.7453</v>
      </c>
      <c r="Z50" s="13">
        <v>0</v>
      </c>
      <c r="AA50" s="13">
        <v>0</v>
      </c>
      <c r="AB50" s="13">
        <v>53.75</v>
      </c>
      <c r="AC50" s="13">
        <v>921.35</v>
      </c>
      <c r="AD50" s="13">
        <v>126.69</v>
      </c>
      <c r="AE50" s="13">
        <v>126.69</v>
      </c>
      <c r="AF50" s="13">
        <v>0</v>
      </c>
      <c r="AG50" s="13"/>
      <c r="AH50" s="13">
        <v>1484.41</v>
      </c>
      <c r="AI50" s="14">
        <v>24108.59</v>
      </c>
    </row>
    <row r="51" spans="2:35" x14ac:dyDescent="0.25">
      <c r="B51" s="25">
        <f t="shared" si="2"/>
        <v>43561</v>
      </c>
      <c r="C51" s="7"/>
      <c r="D51" s="5"/>
      <c r="E51" s="12">
        <v>0</v>
      </c>
      <c r="F51" s="12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/>
      <c r="P51" s="13">
        <v>0</v>
      </c>
      <c r="Q51" s="14">
        <v>0</v>
      </c>
      <c r="T51" s="25">
        <v>43561</v>
      </c>
      <c r="U51" s="7"/>
      <c r="V51" s="5"/>
      <c r="W51" s="12">
        <v>0</v>
      </c>
      <c r="X51" s="12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/>
      <c r="AH51" s="13">
        <v>0</v>
      </c>
      <c r="AI51" s="14">
        <v>0</v>
      </c>
    </row>
    <row r="52" spans="2:35" x14ac:dyDescent="0.25">
      <c r="B52" s="25">
        <f t="shared" si="2"/>
        <v>43562</v>
      </c>
      <c r="C52" s="7"/>
      <c r="D52" s="5"/>
      <c r="E52" s="12">
        <v>0</v>
      </c>
      <c r="F52" s="12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/>
      <c r="P52" s="13">
        <v>0</v>
      </c>
      <c r="Q52" s="14">
        <v>0</v>
      </c>
      <c r="T52" s="25">
        <v>43562</v>
      </c>
      <c r="U52" s="7"/>
      <c r="V52" s="5"/>
      <c r="W52" s="12">
        <v>0</v>
      </c>
      <c r="X52" s="12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/>
      <c r="AH52" s="13">
        <v>0</v>
      </c>
      <c r="AI52" s="14">
        <v>0</v>
      </c>
    </row>
    <row r="53" spans="2:35" x14ac:dyDescent="0.25">
      <c r="B53" s="25">
        <f t="shared" si="2"/>
        <v>43563</v>
      </c>
      <c r="C53" s="7"/>
      <c r="D53" s="5"/>
      <c r="E53" s="12">
        <v>0</v>
      </c>
      <c r="F53" s="12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/>
      <c r="P53" s="13">
        <v>0</v>
      </c>
      <c r="Q53" s="14">
        <v>0</v>
      </c>
      <c r="T53" s="25">
        <v>43563</v>
      </c>
      <c r="U53" s="7"/>
      <c r="V53" s="5"/>
      <c r="W53" s="12">
        <v>48760</v>
      </c>
      <c r="X53" s="12">
        <v>487.6</v>
      </c>
      <c r="Y53" s="13">
        <v>102.396</v>
      </c>
      <c r="Z53" s="13">
        <v>0</v>
      </c>
      <c r="AA53" s="13">
        <v>0</v>
      </c>
      <c r="AB53" s="13">
        <v>102.4</v>
      </c>
      <c r="AC53" s="13">
        <v>1755.36</v>
      </c>
      <c r="AD53" s="13">
        <v>241.36</v>
      </c>
      <c r="AE53" s="13">
        <v>241.36</v>
      </c>
      <c r="AF53" s="13">
        <v>0</v>
      </c>
      <c r="AG53" s="13"/>
      <c r="AH53" s="13">
        <v>2828.08</v>
      </c>
      <c r="AI53" s="14">
        <v>45931.92</v>
      </c>
    </row>
    <row r="54" spans="2:35" x14ac:dyDescent="0.25">
      <c r="B54" s="25">
        <f t="shared" si="2"/>
        <v>43564</v>
      </c>
      <c r="C54" s="7"/>
      <c r="D54" s="5"/>
      <c r="E54" s="12">
        <v>3673</v>
      </c>
      <c r="F54" s="12">
        <v>78.97</v>
      </c>
      <c r="G54" s="13">
        <v>16.5837</v>
      </c>
      <c r="H54" s="13">
        <v>316.26</v>
      </c>
      <c r="I54" s="13">
        <v>33.207300000000004</v>
      </c>
      <c r="J54" s="13">
        <v>49.79</v>
      </c>
      <c r="K54" s="13">
        <v>132.22999999999999</v>
      </c>
      <c r="L54" s="13">
        <v>98.33</v>
      </c>
      <c r="M54" s="13">
        <v>0</v>
      </c>
      <c r="N54" s="13">
        <v>0</v>
      </c>
      <c r="O54" s="13"/>
      <c r="P54" s="13">
        <v>675.57999999999993</v>
      </c>
      <c r="Q54" s="14">
        <v>2997.42</v>
      </c>
      <c r="T54" s="25">
        <v>43564</v>
      </c>
      <c r="U54" s="7"/>
      <c r="V54" s="5"/>
      <c r="W54" s="12">
        <v>35742</v>
      </c>
      <c r="X54" s="12">
        <v>357.42</v>
      </c>
      <c r="Y54" s="13">
        <v>75.058199999999999</v>
      </c>
      <c r="Z54" s="13">
        <v>0</v>
      </c>
      <c r="AA54" s="13">
        <v>0</v>
      </c>
      <c r="AB54" s="13">
        <v>75.06</v>
      </c>
      <c r="AC54" s="13">
        <v>1286.71</v>
      </c>
      <c r="AD54" s="13">
        <v>176.92</v>
      </c>
      <c r="AE54" s="13">
        <v>176.92</v>
      </c>
      <c r="AF54" s="13">
        <v>0</v>
      </c>
      <c r="AG54" s="13"/>
      <c r="AH54" s="13">
        <v>2073.0300000000002</v>
      </c>
      <c r="AI54" s="14">
        <v>33668.97</v>
      </c>
    </row>
    <row r="55" spans="2:35" x14ac:dyDescent="0.25">
      <c r="B55" s="25">
        <f t="shared" si="2"/>
        <v>43565</v>
      </c>
      <c r="C55" s="7"/>
      <c r="D55" s="5"/>
      <c r="E55" s="12">
        <v>3086</v>
      </c>
      <c r="F55" s="12">
        <v>66.349999999999994</v>
      </c>
      <c r="G55" s="13">
        <v>13.933499999999999</v>
      </c>
      <c r="H55" s="13">
        <v>265.72000000000003</v>
      </c>
      <c r="I55" s="13">
        <v>27.900600000000004</v>
      </c>
      <c r="J55" s="13">
        <v>41.83</v>
      </c>
      <c r="K55" s="13">
        <v>111.1</v>
      </c>
      <c r="L55" s="13">
        <v>82.62</v>
      </c>
      <c r="M55" s="13">
        <v>0</v>
      </c>
      <c r="N55" s="13">
        <v>0</v>
      </c>
      <c r="O55" s="13"/>
      <c r="P55" s="13">
        <v>567.62</v>
      </c>
      <c r="Q55" s="14">
        <v>2518.38</v>
      </c>
      <c r="T55" s="25">
        <v>43565</v>
      </c>
      <c r="U55" s="7"/>
      <c r="V55" s="5"/>
      <c r="W55" s="12">
        <v>66178.990000000005</v>
      </c>
      <c r="X55" s="12">
        <v>661.79</v>
      </c>
      <c r="Y55" s="13">
        <v>138.9759</v>
      </c>
      <c r="Z55" s="13">
        <v>0</v>
      </c>
      <c r="AA55" s="13">
        <v>0</v>
      </c>
      <c r="AB55" s="13">
        <v>138.97999999999999</v>
      </c>
      <c r="AC55" s="13">
        <v>2382.44</v>
      </c>
      <c r="AD55" s="13">
        <v>327.58999999999997</v>
      </c>
      <c r="AE55" s="13">
        <v>327.58999999999997</v>
      </c>
      <c r="AF55" s="13">
        <v>0</v>
      </c>
      <c r="AG55" s="13"/>
      <c r="AH55" s="13">
        <v>3838.3900000000003</v>
      </c>
      <c r="AI55" s="14">
        <v>62340.600000000006</v>
      </c>
    </row>
    <row r="56" spans="2:35" x14ac:dyDescent="0.25">
      <c r="B56" s="25">
        <f t="shared" si="2"/>
        <v>43566</v>
      </c>
      <c r="C56" s="7"/>
      <c r="D56" s="5"/>
      <c r="E56" s="12">
        <v>19139.38</v>
      </c>
      <c r="F56" s="12">
        <v>411.5</v>
      </c>
      <c r="G56" s="13">
        <v>86.415000000000006</v>
      </c>
      <c r="H56" s="13">
        <v>2207.29</v>
      </c>
      <c r="I56" s="13">
        <v>231.76544999999999</v>
      </c>
      <c r="J56" s="13">
        <v>318.19</v>
      </c>
      <c r="K56" s="13">
        <v>689.02</v>
      </c>
      <c r="L56" s="13">
        <v>495.62</v>
      </c>
      <c r="M56" s="13">
        <v>165.21</v>
      </c>
      <c r="N56" s="13">
        <v>0</v>
      </c>
      <c r="O56" s="13"/>
      <c r="P56" s="13">
        <v>4286.83</v>
      </c>
      <c r="Q56" s="14">
        <v>14852.550000000001</v>
      </c>
      <c r="T56" s="25">
        <v>43566</v>
      </c>
      <c r="U56" s="7"/>
      <c r="V56" s="5"/>
      <c r="W56" s="12">
        <v>39595</v>
      </c>
      <c r="X56" s="12">
        <v>395.95</v>
      </c>
      <c r="Y56" s="13">
        <v>83.149499999999989</v>
      </c>
      <c r="Z56" s="13">
        <v>0</v>
      </c>
      <c r="AA56" s="13">
        <v>0</v>
      </c>
      <c r="AB56" s="13">
        <v>83.15</v>
      </c>
      <c r="AC56" s="13">
        <v>1425.42</v>
      </c>
      <c r="AD56" s="13">
        <v>196</v>
      </c>
      <c r="AE56" s="13">
        <v>196</v>
      </c>
      <c r="AF56" s="13">
        <v>0</v>
      </c>
      <c r="AG56" s="13"/>
      <c r="AH56" s="13">
        <v>2296.52</v>
      </c>
      <c r="AI56" s="14">
        <v>37298.480000000003</v>
      </c>
    </row>
    <row r="57" spans="2:35" x14ac:dyDescent="0.25">
      <c r="B57" s="25">
        <f t="shared" si="2"/>
        <v>43567</v>
      </c>
      <c r="C57" s="7"/>
      <c r="D57" s="5"/>
      <c r="E57" s="12">
        <v>9571</v>
      </c>
      <c r="F57" s="12">
        <v>205.77</v>
      </c>
      <c r="G57" s="13">
        <v>43.2117</v>
      </c>
      <c r="H57" s="13">
        <v>824.11</v>
      </c>
      <c r="I57" s="13">
        <v>86.53155000000001</v>
      </c>
      <c r="J57" s="13">
        <v>129.74</v>
      </c>
      <c r="K57" s="13">
        <v>344.56</v>
      </c>
      <c r="L57" s="13">
        <v>256.23</v>
      </c>
      <c r="M57" s="13">
        <v>0</v>
      </c>
      <c r="N57" s="13">
        <v>0</v>
      </c>
      <c r="O57" s="13"/>
      <c r="P57" s="13">
        <v>1760.4099999999999</v>
      </c>
      <c r="Q57" s="14">
        <v>7810.59</v>
      </c>
      <c r="T57" s="25">
        <v>43567</v>
      </c>
      <c r="U57" s="7"/>
      <c r="V57" s="5"/>
      <c r="W57" s="12">
        <v>34615</v>
      </c>
      <c r="X57" s="12">
        <v>346.15</v>
      </c>
      <c r="Y57" s="13">
        <v>72.691499999999991</v>
      </c>
      <c r="Z57" s="13">
        <v>0</v>
      </c>
      <c r="AA57" s="13">
        <v>0</v>
      </c>
      <c r="AB57" s="13">
        <v>72.69</v>
      </c>
      <c r="AC57" s="13">
        <v>1246.1400000000001</v>
      </c>
      <c r="AD57" s="13">
        <v>171.34</v>
      </c>
      <c r="AE57" s="13">
        <v>171.34</v>
      </c>
      <c r="AF57" s="13">
        <v>0</v>
      </c>
      <c r="AG57" s="13"/>
      <c r="AH57" s="13">
        <v>2007.6600000000003</v>
      </c>
      <c r="AI57" s="14">
        <v>32607.34</v>
      </c>
    </row>
    <row r="58" spans="2:35" x14ac:dyDescent="0.25">
      <c r="B58" s="25">
        <f t="shared" si="2"/>
        <v>43568</v>
      </c>
      <c r="C58" s="7"/>
      <c r="D58" s="5"/>
      <c r="E58" s="12">
        <v>0</v>
      </c>
      <c r="F58" s="12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/>
      <c r="P58" s="13">
        <v>0</v>
      </c>
      <c r="Q58" s="14">
        <v>0</v>
      </c>
      <c r="T58" s="25">
        <v>43568</v>
      </c>
      <c r="U58" s="7"/>
      <c r="V58" s="5"/>
      <c r="W58" s="12">
        <v>0</v>
      </c>
      <c r="X58" s="12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/>
      <c r="AH58" s="13">
        <v>0</v>
      </c>
      <c r="AI58" s="14">
        <v>0</v>
      </c>
    </row>
    <row r="59" spans="2:35" x14ac:dyDescent="0.25">
      <c r="B59" s="25">
        <f t="shared" si="2"/>
        <v>43569</v>
      </c>
      <c r="C59" s="7"/>
      <c r="D59" s="5"/>
      <c r="E59" s="12">
        <v>0</v>
      </c>
      <c r="F59" s="12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/>
      <c r="P59" s="13">
        <v>0</v>
      </c>
      <c r="Q59" s="14">
        <v>0</v>
      </c>
      <c r="T59" s="25">
        <v>43569</v>
      </c>
      <c r="U59" s="7"/>
      <c r="V59" s="5"/>
      <c r="W59" s="12">
        <v>0</v>
      </c>
      <c r="X59" s="12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/>
      <c r="AH59" s="13">
        <v>0</v>
      </c>
      <c r="AI59" s="14">
        <v>0</v>
      </c>
    </row>
    <row r="60" spans="2:35" x14ac:dyDescent="0.25">
      <c r="B60" s="25">
        <f t="shared" si="2"/>
        <v>43570</v>
      </c>
      <c r="C60" s="7"/>
      <c r="D60" s="5"/>
      <c r="E60" s="12">
        <v>0</v>
      </c>
      <c r="F60" s="12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/>
      <c r="P60" s="13">
        <v>0</v>
      </c>
      <c r="Q60" s="14">
        <v>0</v>
      </c>
      <c r="T60" s="25">
        <v>43570</v>
      </c>
      <c r="U60" s="7"/>
      <c r="V60" s="5"/>
      <c r="W60" s="12">
        <v>45991.86</v>
      </c>
      <c r="X60" s="12">
        <v>459.92</v>
      </c>
      <c r="Y60" s="13">
        <v>96.583199999999991</v>
      </c>
      <c r="Z60" s="13">
        <v>0</v>
      </c>
      <c r="AA60" s="13">
        <v>0</v>
      </c>
      <c r="AB60" s="13">
        <v>96.58</v>
      </c>
      <c r="AC60" s="13">
        <v>1655.71</v>
      </c>
      <c r="AD60" s="13">
        <v>227.66</v>
      </c>
      <c r="AE60" s="13">
        <v>227.66</v>
      </c>
      <c r="AF60" s="13">
        <v>0</v>
      </c>
      <c r="AG60" s="13"/>
      <c r="AH60" s="13">
        <v>2667.5299999999997</v>
      </c>
      <c r="AI60" s="14">
        <v>43324.33</v>
      </c>
    </row>
    <row r="61" spans="2:35" x14ac:dyDescent="0.25">
      <c r="B61" s="25">
        <f t="shared" si="2"/>
        <v>43571</v>
      </c>
      <c r="C61" s="7"/>
      <c r="D61" s="5"/>
      <c r="E61" s="12">
        <v>10432</v>
      </c>
      <c r="F61" s="12">
        <v>224.29</v>
      </c>
      <c r="G61" s="13">
        <v>47.100900000000003</v>
      </c>
      <c r="H61" s="13">
        <v>0</v>
      </c>
      <c r="I61" s="13">
        <v>0</v>
      </c>
      <c r="J61" s="13">
        <v>47.1</v>
      </c>
      <c r="K61" s="13">
        <v>375.55</v>
      </c>
      <c r="L61" s="13">
        <v>306.23</v>
      </c>
      <c r="M61" s="13">
        <v>102.08</v>
      </c>
      <c r="N61" s="13">
        <v>0</v>
      </c>
      <c r="O61" s="13"/>
      <c r="P61" s="13">
        <v>1055.25</v>
      </c>
      <c r="Q61" s="14">
        <v>9376.75</v>
      </c>
      <c r="T61" s="25">
        <v>43571</v>
      </c>
      <c r="U61" s="7"/>
      <c r="V61" s="5"/>
      <c r="W61" s="12">
        <v>39308.44</v>
      </c>
      <c r="X61" s="12">
        <v>393.08</v>
      </c>
      <c r="Y61" s="13">
        <v>82.546800000000005</v>
      </c>
      <c r="Z61" s="13">
        <v>0</v>
      </c>
      <c r="AA61" s="13">
        <v>0</v>
      </c>
      <c r="AB61" s="13">
        <v>82.55</v>
      </c>
      <c r="AC61" s="13">
        <v>1415.1</v>
      </c>
      <c r="AD61" s="13">
        <v>194.58</v>
      </c>
      <c r="AE61" s="13">
        <v>194.58</v>
      </c>
      <c r="AF61" s="13">
        <v>0</v>
      </c>
      <c r="AG61" s="13"/>
      <c r="AH61" s="13">
        <v>2279.89</v>
      </c>
      <c r="AI61" s="14">
        <v>37028.550000000003</v>
      </c>
    </row>
    <row r="62" spans="2:35" x14ac:dyDescent="0.25">
      <c r="B62" s="25">
        <f t="shared" si="2"/>
        <v>43572</v>
      </c>
      <c r="C62" s="7"/>
      <c r="D62" s="5"/>
      <c r="E62" s="12">
        <v>5335.92</v>
      </c>
      <c r="F62" s="12">
        <v>114.72</v>
      </c>
      <c r="G62" s="13">
        <v>24.091200000000001</v>
      </c>
      <c r="H62" s="13">
        <v>375.07</v>
      </c>
      <c r="I62" s="13">
        <v>39.382350000000002</v>
      </c>
      <c r="J62" s="13">
        <v>63.47</v>
      </c>
      <c r="K62" s="13">
        <v>192.09</v>
      </c>
      <c r="L62" s="13">
        <v>145.39000000000001</v>
      </c>
      <c r="M62" s="13">
        <v>0</v>
      </c>
      <c r="N62" s="13">
        <v>0</v>
      </c>
      <c r="O62" s="13"/>
      <c r="P62" s="13">
        <v>890.74000000000012</v>
      </c>
      <c r="Q62" s="14">
        <v>4445.18</v>
      </c>
      <c r="T62" s="25">
        <v>43572</v>
      </c>
      <c r="U62" s="7"/>
      <c r="V62" s="5"/>
      <c r="W62" s="12">
        <v>46651.28</v>
      </c>
      <c r="X62" s="12">
        <v>466.52</v>
      </c>
      <c r="Y62" s="13">
        <v>97.969200000000001</v>
      </c>
      <c r="Z62" s="13">
        <v>0</v>
      </c>
      <c r="AA62" s="13">
        <v>0</v>
      </c>
      <c r="AB62" s="13">
        <v>97.97</v>
      </c>
      <c r="AC62" s="13">
        <v>1679.45</v>
      </c>
      <c r="AD62" s="13">
        <v>230.92</v>
      </c>
      <c r="AE62" s="13">
        <v>230.92</v>
      </c>
      <c r="AF62" s="13">
        <v>0</v>
      </c>
      <c r="AG62" s="13"/>
      <c r="AH62" s="13">
        <v>2705.78</v>
      </c>
      <c r="AI62" s="14">
        <v>43945.5</v>
      </c>
    </row>
    <row r="63" spans="2:35" x14ac:dyDescent="0.25">
      <c r="B63" s="25">
        <f t="shared" si="2"/>
        <v>43573</v>
      </c>
      <c r="C63" s="7"/>
      <c r="D63" s="5"/>
      <c r="E63" s="12">
        <v>0</v>
      </c>
      <c r="F63" s="12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/>
      <c r="P63" s="13">
        <v>0</v>
      </c>
      <c r="Q63" s="14">
        <v>0</v>
      </c>
      <c r="T63" s="25">
        <v>43573</v>
      </c>
      <c r="U63" s="7"/>
      <c r="V63" s="5"/>
      <c r="W63" s="12">
        <v>0</v>
      </c>
      <c r="X63" s="12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/>
      <c r="AH63" s="13">
        <v>0</v>
      </c>
      <c r="AI63" s="14">
        <v>0</v>
      </c>
    </row>
    <row r="64" spans="2:35" x14ac:dyDescent="0.25">
      <c r="B64" s="25">
        <f t="shared" si="2"/>
        <v>43574</v>
      </c>
      <c r="C64" s="7"/>
      <c r="D64" s="5"/>
      <c r="E64" s="12">
        <v>0</v>
      </c>
      <c r="F64" s="12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/>
      <c r="P64" s="13">
        <v>0</v>
      </c>
      <c r="Q64" s="14">
        <v>0</v>
      </c>
      <c r="T64" s="25">
        <v>43574</v>
      </c>
      <c r="U64" s="7"/>
      <c r="V64" s="5"/>
      <c r="W64" s="12">
        <v>0</v>
      </c>
      <c r="X64" s="12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/>
      <c r="AH64" s="13">
        <v>0</v>
      </c>
      <c r="AI64" s="14">
        <v>0</v>
      </c>
    </row>
    <row r="65" spans="2:35" x14ac:dyDescent="0.25">
      <c r="B65" s="25">
        <f t="shared" si="2"/>
        <v>43575</v>
      </c>
      <c r="C65" s="7"/>
      <c r="D65" s="5"/>
      <c r="E65" s="12">
        <v>0</v>
      </c>
      <c r="F65" s="12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/>
      <c r="P65" s="13">
        <v>0</v>
      </c>
      <c r="Q65" s="14">
        <v>0</v>
      </c>
      <c r="T65" s="25">
        <v>43575</v>
      </c>
      <c r="U65" s="7"/>
      <c r="V65" s="5"/>
      <c r="W65" s="12">
        <v>0</v>
      </c>
      <c r="X65" s="12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/>
      <c r="AH65" s="13">
        <v>0</v>
      </c>
      <c r="AI65" s="14">
        <v>0</v>
      </c>
    </row>
    <row r="66" spans="2:35" x14ac:dyDescent="0.25">
      <c r="B66" s="25">
        <f t="shared" si="2"/>
        <v>43576</v>
      </c>
      <c r="C66" s="7"/>
      <c r="D66" s="5"/>
      <c r="E66" s="12">
        <v>0</v>
      </c>
      <c r="F66" s="12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/>
      <c r="P66" s="13">
        <v>0</v>
      </c>
      <c r="Q66" s="14">
        <v>0</v>
      </c>
      <c r="T66" s="25">
        <v>43576</v>
      </c>
      <c r="U66" s="7"/>
      <c r="V66" s="5"/>
      <c r="W66" s="12">
        <v>0</v>
      </c>
      <c r="X66" s="12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/>
      <c r="AH66" s="13">
        <v>0</v>
      </c>
      <c r="AI66" s="14">
        <v>0</v>
      </c>
    </row>
    <row r="67" spans="2:35" x14ac:dyDescent="0.25">
      <c r="B67" s="25">
        <f t="shared" si="2"/>
        <v>43577</v>
      </c>
      <c r="C67" s="7"/>
      <c r="D67" s="5"/>
      <c r="E67" s="12">
        <v>27525.46</v>
      </c>
      <c r="F67" s="12">
        <v>591.79999999999995</v>
      </c>
      <c r="G67" s="13">
        <v>124.27799999999999</v>
      </c>
      <c r="H67" s="13">
        <v>420.89</v>
      </c>
      <c r="I67" s="13">
        <v>44.193450000000006</v>
      </c>
      <c r="J67" s="13">
        <v>168.47</v>
      </c>
      <c r="K67" s="13">
        <v>990.92000000000007</v>
      </c>
      <c r="L67" s="13">
        <v>795.38</v>
      </c>
      <c r="M67" s="13">
        <v>221.51</v>
      </c>
      <c r="N67" s="13">
        <v>0</v>
      </c>
      <c r="O67" s="13"/>
      <c r="P67" s="13">
        <v>3188.9700000000003</v>
      </c>
      <c r="Q67" s="14">
        <v>24336.489999999998</v>
      </c>
      <c r="T67" s="25">
        <v>43577</v>
      </c>
      <c r="U67" s="7"/>
      <c r="V67" s="5"/>
      <c r="W67" s="12">
        <v>69132.11</v>
      </c>
      <c r="X67" s="12">
        <v>691.32</v>
      </c>
      <c r="Y67" s="13">
        <v>145.1772</v>
      </c>
      <c r="Z67" s="13">
        <v>0</v>
      </c>
      <c r="AA67" s="13">
        <v>0</v>
      </c>
      <c r="AB67" s="13">
        <v>145.18</v>
      </c>
      <c r="AC67" s="13">
        <v>2488.7600000000002</v>
      </c>
      <c r="AD67" s="13">
        <v>342.2</v>
      </c>
      <c r="AE67" s="13">
        <v>342.2</v>
      </c>
      <c r="AF67" s="13">
        <v>0</v>
      </c>
      <c r="AG67" s="13"/>
      <c r="AH67" s="13">
        <v>4009.66</v>
      </c>
      <c r="AI67" s="14">
        <v>65122.45</v>
      </c>
    </row>
    <row r="68" spans="2:35" x14ac:dyDescent="0.25">
      <c r="B68" s="25">
        <f t="shared" si="2"/>
        <v>43578</v>
      </c>
      <c r="C68" s="7"/>
      <c r="D68" s="5"/>
      <c r="E68" s="12">
        <v>15246.03</v>
      </c>
      <c r="F68" s="12">
        <v>327.78999999999996</v>
      </c>
      <c r="G68" s="13">
        <v>68.835899999999995</v>
      </c>
      <c r="H68" s="13">
        <v>264.18</v>
      </c>
      <c r="I68" s="13">
        <v>27.738899999999997</v>
      </c>
      <c r="J68" s="13">
        <v>96.57</v>
      </c>
      <c r="K68" s="13">
        <v>548.86</v>
      </c>
      <c r="L68" s="13">
        <v>439.63</v>
      </c>
      <c r="M68" s="13">
        <v>119.16</v>
      </c>
      <c r="N68" s="13">
        <v>0</v>
      </c>
      <c r="O68" s="13"/>
      <c r="P68" s="13">
        <v>1796.19</v>
      </c>
      <c r="Q68" s="14">
        <v>13449.84</v>
      </c>
      <c r="T68" s="25">
        <v>43578</v>
      </c>
      <c r="U68" s="7"/>
      <c r="V68" s="5"/>
      <c r="W68" s="12">
        <v>41446.65</v>
      </c>
      <c r="X68" s="12">
        <v>414.47</v>
      </c>
      <c r="Y68" s="13">
        <v>87.038700000000006</v>
      </c>
      <c r="Z68" s="13">
        <v>0</v>
      </c>
      <c r="AA68" s="13">
        <v>0</v>
      </c>
      <c r="AB68" s="13">
        <v>87.04</v>
      </c>
      <c r="AC68" s="13">
        <v>1492.08</v>
      </c>
      <c r="AD68" s="13">
        <v>205.16</v>
      </c>
      <c r="AE68" s="13">
        <v>205.16</v>
      </c>
      <c r="AF68" s="13">
        <v>0</v>
      </c>
      <c r="AG68" s="13"/>
      <c r="AH68" s="13">
        <v>2403.91</v>
      </c>
      <c r="AI68" s="14">
        <v>39042.740000000005</v>
      </c>
    </row>
    <row r="69" spans="2:35" x14ac:dyDescent="0.25">
      <c r="B69" s="25">
        <f t="shared" si="2"/>
        <v>43579</v>
      </c>
      <c r="C69" s="7"/>
      <c r="D69" s="5"/>
      <c r="E69" s="12">
        <v>14622</v>
      </c>
      <c r="F69" s="12">
        <v>314.36</v>
      </c>
      <c r="G69" s="13">
        <v>66.015600000000006</v>
      </c>
      <c r="H69" s="13">
        <v>0</v>
      </c>
      <c r="I69" s="13">
        <v>0</v>
      </c>
      <c r="J69" s="13">
        <v>66.02</v>
      </c>
      <c r="K69" s="13">
        <v>526.39</v>
      </c>
      <c r="L69" s="13">
        <v>429.23</v>
      </c>
      <c r="M69" s="13">
        <v>143.08000000000001</v>
      </c>
      <c r="N69" s="13">
        <v>0</v>
      </c>
      <c r="O69" s="13"/>
      <c r="P69" s="13">
        <v>1479.08</v>
      </c>
      <c r="Q69" s="14">
        <v>13142.92</v>
      </c>
      <c r="T69" s="25">
        <v>43579</v>
      </c>
      <c r="U69" s="7"/>
      <c r="V69" s="5"/>
      <c r="W69" s="12">
        <v>36062.959999999999</v>
      </c>
      <c r="X69" s="12">
        <v>360.64</v>
      </c>
      <c r="Y69" s="13">
        <v>75.734399999999994</v>
      </c>
      <c r="Z69" s="13">
        <v>0</v>
      </c>
      <c r="AA69" s="13">
        <v>0</v>
      </c>
      <c r="AB69" s="13">
        <v>75.73</v>
      </c>
      <c r="AC69" s="13">
        <v>1298.27</v>
      </c>
      <c r="AD69" s="13">
        <v>178.51</v>
      </c>
      <c r="AE69" s="13">
        <v>178.51</v>
      </c>
      <c r="AF69" s="13">
        <v>0</v>
      </c>
      <c r="AG69" s="13"/>
      <c r="AH69" s="13">
        <v>2091.6600000000003</v>
      </c>
      <c r="AI69" s="14">
        <v>33971.299999999996</v>
      </c>
    </row>
    <row r="70" spans="2:35" x14ac:dyDescent="0.25">
      <c r="B70" s="25">
        <f t="shared" si="2"/>
        <v>43580</v>
      </c>
      <c r="C70" s="7"/>
      <c r="D70" s="5"/>
      <c r="E70" s="12">
        <v>12586.16</v>
      </c>
      <c r="F70" s="12">
        <v>221.7</v>
      </c>
      <c r="G70" s="13">
        <v>46.556999999999995</v>
      </c>
      <c r="H70" s="13">
        <v>384.45</v>
      </c>
      <c r="I70" s="13">
        <v>40.367249999999999</v>
      </c>
      <c r="J70" s="13">
        <v>86.92</v>
      </c>
      <c r="K70" s="13">
        <v>453.1</v>
      </c>
      <c r="L70" s="13">
        <v>359.40000000000003</v>
      </c>
      <c r="M70" s="13">
        <v>0</v>
      </c>
      <c r="N70" s="13">
        <v>0</v>
      </c>
      <c r="O70" s="13"/>
      <c r="P70" s="13">
        <v>1505.5700000000002</v>
      </c>
      <c r="Q70" s="14">
        <v>11080.59</v>
      </c>
      <c r="T70" s="25">
        <v>43580</v>
      </c>
      <c r="U70" s="7"/>
      <c r="V70" s="5"/>
      <c r="W70" s="12">
        <v>16443.22</v>
      </c>
      <c r="X70" s="12">
        <v>164.43</v>
      </c>
      <c r="Y70" s="13">
        <v>34.530300000000004</v>
      </c>
      <c r="Z70" s="13">
        <v>0</v>
      </c>
      <c r="AA70" s="13">
        <v>0</v>
      </c>
      <c r="AB70" s="13">
        <v>34.53</v>
      </c>
      <c r="AC70" s="13">
        <v>591.96</v>
      </c>
      <c r="AD70" s="13">
        <v>81.39</v>
      </c>
      <c r="AE70" s="13">
        <v>0</v>
      </c>
      <c r="AF70" s="13">
        <v>0</v>
      </c>
      <c r="AG70" s="13"/>
      <c r="AH70" s="13">
        <v>872.31000000000006</v>
      </c>
      <c r="AI70" s="14">
        <v>15570.910000000002</v>
      </c>
    </row>
    <row r="71" spans="2:35" x14ac:dyDescent="0.25">
      <c r="B71" s="25">
        <f t="shared" si="2"/>
        <v>43581</v>
      </c>
      <c r="C71" s="7"/>
      <c r="D71" s="5"/>
      <c r="E71" s="12">
        <v>4990</v>
      </c>
      <c r="F71" s="12">
        <v>107.29</v>
      </c>
      <c r="G71" s="13">
        <v>22.530900000000003</v>
      </c>
      <c r="H71" s="13">
        <v>429.66</v>
      </c>
      <c r="I71" s="13">
        <v>45.1143</v>
      </c>
      <c r="J71" s="13">
        <v>67.64</v>
      </c>
      <c r="K71" s="13">
        <v>179.64</v>
      </c>
      <c r="L71" s="13">
        <v>133.59</v>
      </c>
      <c r="M71" s="13">
        <v>0</v>
      </c>
      <c r="N71" s="13">
        <v>0</v>
      </c>
      <c r="O71" s="13"/>
      <c r="P71" s="13">
        <v>917.82</v>
      </c>
      <c r="Q71" s="14">
        <v>4072.18</v>
      </c>
      <c r="T71" s="25">
        <v>43581</v>
      </c>
      <c r="U71" s="7"/>
      <c r="V71" s="5"/>
      <c r="W71" s="12">
        <v>12397.66</v>
      </c>
      <c r="X71" s="12">
        <v>123.98</v>
      </c>
      <c r="Y71" s="13">
        <v>26.035799999999998</v>
      </c>
      <c r="Z71" s="13">
        <v>0</v>
      </c>
      <c r="AA71" s="13">
        <v>0</v>
      </c>
      <c r="AB71" s="13">
        <v>26.04</v>
      </c>
      <c r="AC71" s="13">
        <v>446.32</v>
      </c>
      <c r="AD71" s="13">
        <v>61.37</v>
      </c>
      <c r="AE71" s="13">
        <v>0</v>
      </c>
      <c r="AF71" s="13">
        <v>0</v>
      </c>
      <c r="AG71" s="13"/>
      <c r="AH71" s="13">
        <v>657.71</v>
      </c>
      <c r="AI71" s="14">
        <v>11739.95</v>
      </c>
    </row>
    <row r="72" spans="2:35" x14ac:dyDescent="0.25">
      <c r="B72" s="25">
        <f t="shared" si="2"/>
        <v>43582</v>
      </c>
      <c r="C72" s="7"/>
      <c r="D72" s="5"/>
      <c r="E72" s="12">
        <v>0</v>
      </c>
      <c r="F72" s="12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/>
      <c r="P72" s="13">
        <v>0</v>
      </c>
      <c r="Q72" s="14">
        <v>0</v>
      </c>
      <c r="T72" s="25">
        <v>43582</v>
      </c>
      <c r="U72" s="7"/>
      <c r="V72" s="5"/>
      <c r="W72" s="12">
        <v>0</v>
      </c>
      <c r="X72" s="12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/>
      <c r="AH72" s="13">
        <v>0</v>
      </c>
      <c r="AI72" s="14">
        <v>0</v>
      </c>
    </row>
    <row r="73" spans="2:35" x14ac:dyDescent="0.25">
      <c r="B73" s="25">
        <f t="shared" si="2"/>
        <v>43583</v>
      </c>
      <c r="C73" s="7"/>
      <c r="D73" s="5"/>
      <c r="E73" s="12">
        <v>0</v>
      </c>
      <c r="F73" s="12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/>
      <c r="P73" s="13">
        <v>0</v>
      </c>
      <c r="Q73" s="14">
        <v>0</v>
      </c>
      <c r="T73" s="25">
        <v>43583</v>
      </c>
      <c r="U73" s="7"/>
      <c r="V73" s="5"/>
      <c r="W73" s="12">
        <v>0</v>
      </c>
      <c r="X73" s="12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/>
      <c r="AH73" s="13">
        <v>0</v>
      </c>
      <c r="AI73" s="14">
        <v>0</v>
      </c>
    </row>
    <row r="74" spans="2:35" x14ac:dyDescent="0.25">
      <c r="B74" s="25">
        <f t="shared" si="2"/>
        <v>43584</v>
      </c>
      <c r="C74" s="7"/>
      <c r="D74" s="5"/>
      <c r="E74" s="12">
        <v>17493.95</v>
      </c>
      <c r="F74" s="12">
        <v>376.11</v>
      </c>
      <c r="G74" s="13">
        <v>78.983100000000007</v>
      </c>
      <c r="H74" s="13">
        <v>757.97</v>
      </c>
      <c r="I74" s="13">
        <v>79.586849999999998</v>
      </c>
      <c r="J74" s="13">
        <v>158.57</v>
      </c>
      <c r="K74" s="13">
        <v>629.79</v>
      </c>
      <c r="L74" s="13">
        <v>490.78999999999996</v>
      </c>
      <c r="M74" s="13">
        <v>0</v>
      </c>
      <c r="N74" s="13">
        <v>0</v>
      </c>
      <c r="O74" s="13"/>
      <c r="P74" s="13">
        <v>2413.2299999999996</v>
      </c>
      <c r="Q74" s="14">
        <v>15080.720000000001</v>
      </c>
      <c r="T74" s="25">
        <v>43584</v>
      </c>
      <c r="U74" s="7"/>
      <c r="V74" s="5"/>
      <c r="W74" s="12">
        <v>7149.24</v>
      </c>
      <c r="X74" s="12">
        <v>71.489999999999995</v>
      </c>
      <c r="Y74" s="13">
        <v>15.0129</v>
      </c>
      <c r="Z74" s="13">
        <v>0</v>
      </c>
      <c r="AA74" s="13">
        <v>0</v>
      </c>
      <c r="AB74" s="13">
        <v>15.01</v>
      </c>
      <c r="AC74" s="13">
        <v>257.37</v>
      </c>
      <c r="AD74" s="13">
        <v>35.39</v>
      </c>
      <c r="AE74" s="13">
        <v>0</v>
      </c>
      <c r="AF74" s="13">
        <v>0</v>
      </c>
      <c r="AG74" s="13"/>
      <c r="AH74" s="13">
        <v>379.26</v>
      </c>
      <c r="AI74" s="14">
        <v>6769.98</v>
      </c>
    </row>
    <row r="75" spans="2:35" x14ac:dyDescent="0.25">
      <c r="B75" s="25">
        <f t="shared" si="2"/>
        <v>43585</v>
      </c>
      <c r="C75" s="7"/>
      <c r="D75" s="5"/>
      <c r="E75" s="12">
        <v>11935.779999999999</v>
      </c>
      <c r="F75" s="12">
        <v>256.62</v>
      </c>
      <c r="G75" s="13">
        <v>53.890200000000007</v>
      </c>
      <c r="H75" s="13">
        <v>646.20000000000005</v>
      </c>
      <c r="I75" s="13">
        <v>67.850999999999999</v>
      </c>
      <c r="J75" s="13">
        <v>121.74000000000001</v>
      </c>
      <c r="K75" s="13">
        <v>429.69000000000005</v>
      </c>
      <c r="L75" s="13">
        <v>330.99</v>
      </c>
      <c r="M75" s="13">
        <v>0</v>
      </c>
      <c r="N75" s="13">
        <v>0</v>
      </c>
      <c r="O75" s="13"/>
      <c r="P75" s="13">
        <v>1785.2400000000002</v>
      </c>
      <c r="Q75" s="14">
        <v>10150.539999999999</v>
      </c>
      <c r="T75" s="25">
        <v>43585</v>
      </c>
      <c r="U75" s="7"/>
      <c r="V75" s="5"/>
      <c r="W75" s="12">
        <v>27016.33</v>
      </c>
      <c r="X75" s="12">
        <v>270.16000000000003</v>
      </c>
      <c r="Y75" s="13">
        <v>56.733600000000003</v>
      </c>
      <c r="Z75" s="13">
        <v>0</v>
      </c>
      <c r="AA75" s="13">
        <v>0</v>
      </c>
      <c r="AB75" s="13">
        <v>56.73</v>
      </c>
      <c r="AC75" s="13">
        <v>972.59</v>
      </c>
      <c r="AD75" s="13">
        <v>133.72999999999999</v>
      </c>
      <c r="AE75" s="13">
        <v>133.72999999999999</v>
      </c>
      <c r="AF75" s="13">
        <v>0</v>
      </c>
      <c r="AG75" s="13"/>
      <c r="AH75" s="13">
        <v>1566.94</v>
      </c>
      <c r="AI75" s="14">
        <v>25449.390000000003</v>
      </c>
    </row>
    <row r="76" spans="2:35" x14ac:dyDescent="0.25">
      <c r="B76" s="25">
        <f t="shared" si="2"/>
        <v>43586</v>
      </c>
      <c r="C76" s="7"/>
      <c r="D76" s="5"/>
      <c r="E76" s="12">
        <v>0</v>
      </c>
      <c r="F76" s="12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/>
      <c r="P76" s="13">
        <v>0</v>
      </c>
      <c r="Q76" s="14">
        <v>0</v>
      </c>
      <c r="T76" s="25">
        <v>43586</v>
      </c>
      <c r="U76" s="7"/>
      <c r="V76" s="5"/>
      <c r="W76" s="12">
        <v>0</v>
      </c>
      <c r="X76" s="12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/>
      <c r="AH76" s="13">
        <v>0</v>
      </c>
      <c r="AI76" s="14">
        <v>0</v>
      </c>
    </row>
    <row r="77" spans="2:35" x14ac:dyDescent="0.25">
      <c r="C77" s="26">
        <f>SUM(C46:C65)</f>
        <v>0</v>
      </c>
      <c r="D77" s="27">
        <f>SUM(C46:D65)</f>
        <v>0</v>
      </c>
      <c r="E77" s="28">
        <f>SUM(E46:E76)</f>
        <v>161583.68000000002</v>
      </c>
      <c r="F77" s="28">
        <f t="shared" ref="F77:Q77" si="3">SUM(F46:F76)</f>
        <v>3425.13</v>
      </c>
      <c r="G77" s="28">
        <f t="shared" si="3"/>
        <v>719.27730000000008</v>
      </c>
      <c r="H77" s="28">
        <f t="shared" si="3"/>
        <v>7403.87</v>
      </c>
      <c r="I77" s="28">
        <f t="shared" si="3"/>
        <v>777.40634999999986</v>
      </c>
      <c r="J77" s="28">
        <f t="shared" si="3"/>
        <v>1496.6700000000003</v>
      </c>
      <c r="K77" s="28">
        <f t="shared" si="3"/>
        <v>5817.0300000000007</v>
      </c>
      <c r="L77" s="28">
        <f t="shared" si="3"/>
        <v>4522.6499999999996</v>
      </c>
      <c r="M77" s="28">
        <f t="shared" si="3"/>
        <v>751.04000000000008</v>
      </c>
      <c r="N77" s="28">
        <f t="shared" si="3"/>
        <v>0</v>
      </c>
      <c r="O77" s="28">
        <f t="shared" si="3"/>
        <v>0</v>
      </c>
      <c r="P77" s="28">
        <f t="shared" si="3"/>
        <v>23416.39</v>
      </c>
      <c r="Q77" s="28">
        <f t="shared" si="3"/>
        <v>138167.28999999998</v>
      </c>
      <c r="U77" s="26">
        <v>0</v>
      </c>
      <c r="V77" s="27">
        <v>0</v>
      </c>
      <c r="W77" s="28">
        <v>677161.73999999987</v>
      </c>
      <c r="X77" s="28">
        <v>6771.6299999999992</v>
      </c>
      <c r="Y77" s="28">
        <v>1422.0423000000001</v>
      </c>
      <c r="Z77" s="28">
        <v>0</v>
      </c>
      <c r="AA77" s="28">
        <v>0</v>
      </c>
      <c r="AB77" s="28">
        <v>1422.05</v>
      </c>
      <c r="AC77" s="28">
        <v>24377.84</v>
      </c>
      <c r="AD77" s="28">
        <v>3351.9399999999991</v>
      </c>
      <c r="AE77" s="28">
        <v>3173.7899999999995</v>
      </c>
      <c r="AF77" s="28">
        <v>0</v>
      </c>
      <c r="AG77" s="28">
        <v>0</v>
      </c>
      <c r="AH77" s="28">
        <v>39097.25</v>
      </c>
      <c r="AI77" s="28">
        <v>638064.49000000011</v>
      </c>
    </row>
    <row r="78" spans="2:35" x14ac:dyDescent="0.25">
      <c r="C78" s="6"/>
      <c r="D78" s="6"/>
      <c r="E78" s="8"/>
      <c r="F78" s="29">
        <f>F77</f>
        <v>3425.13</v>
      </c>
      <c r="G78" s="30">
        <f>+F78*21%</f>
        <v>719.27729999999997</v>
      </c>
      <c r="H78" s="29">
        <f>H77</f>
        <v>7403.87</v>
      </c>
      <c r="I78" s="30">
        <f>+H78*10.5%</f>
        <v>777.40634999999997</v>
      </c>
      <c r="J78" s="9"/>
      <c r="K78" s="8"/>
      <c r="L78" s="8"/>
      <c r="M78" s="8"/>
      <c r="N78" s="10">
        <f>+N77/1.5%</f>
        <v>0</v>
      </c>
      <c r="O78" s="11"/>
      <c r="P78" s="8"/>
      <c r="Q78" s="8"/>
      <c r="U78" s="6"/>
      <c r="V78" s="6"/>
      <c r="W78" s="8"/>
      <c r="X78" s="29">
        <v>6771.6299999999992</v>
      </c>
      <c r="Y78" s="30">
        <v>1422.0422999999998</v>
      </c>
      <c r="Z78" s="29">
        <v>0</v>
      </c>
      <c r="AA78" s="30">
        <v>0</v>
      </c>
      <c r="AB78" s="9"/>
      <c r="AC78" s="8"/>
      <c r="AD78" s="8"/>
      <c r="AE78" s="8"/>
      <c r="AF78" s="10">
        <v>0</v>
      </c>
      <c r="AG78" s="11"/>
      <c r="AH78" s="8"/>
      <c r="AI78" s="8"/>
    </row>
    <row r="79" spans="2:35" x14ac:dyDescent="0.25">
      <c r="C79" s="6"/>
      <c r="D79" s="6"/>
      <c r="E79" s="8"/>
      <c r="F79" s="29">
        <f>+F77-F78</f>
        <v>0</v>
      </c>
      <c r="G79" s="9"/>
      <c r="H79" s="29">
        <f>+H77-H78</f>
        <v>0</v>
      </c>
      <c r="I79" s="9"/>
      <c r="J79" s="9"/>
      <c r="K79" s="31">
        <f>+H79+F79</f>
        <v>0</v>
      </c>
      <c r="L79" s="8"/>
      <c r="M79" s="8"/>
      <c r="N79" s="8"/>
      <c r="O79" s="8"/>
      <c r="P79" s="8"/>
      <c r="Q79" s="8"/>
      <c r="U79" s="6"/>
      <c r="V79" s="6"/>
      <c r="W79" s="8"/>
      <c r="X79" s="29">
        <v>0</v>
      </c>
      <c r="Y79" s="9"/>
      <c r="Z79" s="29">
        <v>0</v>
      </c>
      <c r="AA79" s="9"/>
      <c r="AB79" s="9"/>
      <c r="AC79" s="31">
        <v>0</v>
      </c>
      <c r="AD79" s="8"/>
      <c r="AE79" s="8"/>
      <c r="AF79" s="8"/>
      <c r="AG79" s="8"/>
      <c r="AH79" s="8"/>
      <c r="AI79" s="8"/>
    </row>
    <row r="84" spans="2:35" x14ac:dyDescent="0.25">
      <c r="B84" s="93" t="s">
        <v>51</v>
      </c>
      <c r="C84" s="93"/>
      <c r="D84" s="93"/>
      <c r="E84" s="93"/>
      <c r="F84" s="93"/>
      <c r="G84" s="93"/>
      <c r="H84" s="94"/>
      <c r="I84" s="20" t="s">
        <v>44</v>
      </c>
      <c r="J84" s="95" t="s">
        <v>52</v>
      </c>
      <c r="K84" s="96"/>
      <c r="L84" s="96"/>
      <c r="M84" s="96"/>
      <c r="N84" s="96"/>
      <c r="O84" s="96"/>
      <c r="P84" s="96"/>
      <c r="Q84" s="96"/>
      <c r="T84" s="93" t="s">
        <v>47</v>
      </c>
      <c r="U84" s="93"/>
      <c r="V84" s="93"/>
      <c r="W84" s="93"/>
      <c r="X84" s="93"/>
      <c r="Y84" s="93"/>
      <c r="Z84" s="94"/>
      <c r="AA84" s="20" t="s">
        <v>44</v>
      </c>
      <c r="AB84" s="95" t="s">
        <v>37</v>
      </c>
      <c r="AC84" s="96"/>
      <c r="AD84" s="96"/>
      <c r="AE84" s="96"/>
      <c r="AF84" s="96"/>
      <c r="AG84" s="96"/>
      <c r="AH84" s="96"/>
      <c r="AI84" s="96"/>
    </row>
    <row r="85" spans="2:35" x14ac:dyDescent="0.25">
      <c r="B85" s="91" t="s">
        <v>35</v>
      </c>
      <c r="C85" s="91"/>
      <c r="D85" s="91"/>
      <c r="E85" s="91"/>
      <c r="F85" s="91"/>
      <c r="G85" s="91"/>
      <c r="H85" s="91"/>
      <c r="I85" s="92"/>
      <c r="J85" s="91"/>
      <c r="K85" s="91"/>
      <c r="L85" s="91"/>
      <c r="M85" s="91"/>
      <c r="N85" s="91"/>
      <c r="O85" s="91"/>
      <c r="P85" s="91"/>
      <c r="Q85" s="91"/>
      <c r="T85" s="91" t="s">
        <v>35</v>
      </c>
      <c r="U85" s="91"/>
      <c r="V85" s="91"/>
      <c r="W85" s="91"/>
      <c r="X85" s="91"/>
      <c r="Y85" s="91"/>
      <c r="Z85" s="91"/>
      <c r="AA85" s="92"/>
      <c r="AB85" s="91"/>
      <c r="AC85" s="91"/>
      <c r="AD85" s="91"/>
      <c r="AE85" s="91"/>
      <c r="AF85" s="91"/>
      <c r="AG85" s="91"/>
      <c r="AH85" s="91"/>
      <c r="AI85" s="91"/>
    </row>
    <row r="86" spans="2:35" x14ac:dyDescent="0.25">
      <c r="B86" s="21" t="s">
        <v>15</v>
      </c>
      <c r="C86" s="22" t="s">
        <v>16</v>
      </c>
      <c r="D86" s="21" t="s">
        <v>17</v>
      </c>
      <c r="E86" s="21" t="s">
        <v>18</v>
      </c>
      <c r="F86" s="21" t="s">
        <v>19</v>
      </c>
      <c r="G86" s="21" t="s">
        <v>20</v>
      </c>
      <c r="H86" s="21" t="s">
        <v>21</v>
      </c>
      <c r="I86" s="21" t="s">
        <v>22</v>
      </c>
      <c r="J86" s="23" t="s">
        <v>31</v>
      </c>
      <c r="K86" s="21" t="s">
        <v>23</v>
      </c>
      <c r="L86" s="21" t="s">
        <v>24</v>
      </c>
      <c r="M86" s="21" t="s">
        <v>25</v>
      </c>
      <c r="N86" s="21" t="s">
        <v>26</v>
      </c>
      <c r="O86" s="21" t="s">
        <v>27</v>
      </c>
      <c r="P86" s="23" t="s">
        <v>28</v>
      </c>
      <c r="Q86" s="23" t="s">
        <v>29</v>
      </c>
      <c r="T86" s="21" t="s">
        <v>15</v>
      </c>
      <c r="U86" s="22" t="s">
        <v>16</v>
      </c>
      <c r="V86" s="21" t="s">
        <v>17</v>
      </c>
      <c r="W86" s="21" t="s">
        <v>18</v>
      </c>
      <c r="X86" s="21" t="s">
        <v>19</v>
      </c>
      <c r="Y86" s="21" t="s">
        <v>20</v>
      </c>
      <c r="Z86" s="21" t="s">
        <v>21</v>
      </c>
      <c r="AA86" s="21" t="s">
        <v>22</v>
      </c>
      <c r="AB86" s="23" t="s">
        <v>31</v>
      </c>
      <c r="AC86" s="21" t="s">
        <v>23</v>
      </c>
      <c r="AD86" s="21" t="s">
        <v>24</v>
      </c>
      <c r="AE86" s="21" t="s">
        <v>25</v>
      </c>
      <c r="AF86" s="21" t="s">
        <v>26</v>
      </c>
      <c r="AG86" s="21" t="s">
        <v>27</v>
      </c>
      <c r="AH86" s="23" t="s">
        <v>28</v>
      </c>
      <c r="AI86" s="23" t="s">
        <v>29</v>
      </c>
    </row>
    <row r="87" spans="2:35" x14ac:dyDescent="0.25">
      <c r="B87" s="24">
        <v>43556</v>
      </c>
      <c r="C87" s="7"/>
      <c r="D87" s="5"/>
      <c r="E87" s="12">
        <v>16564.96</v>
      </c>
      <c r="F87" s="12">
        <v>356.15</v>
      </c>
      <c r="G87" s="13">
        <v>74.791499999999999</v>
      </c>
      <c r="H87" s="13">
        <v>1374.94</v>
      </c>
      <c r="I87" s="13">
        <v>144.36870000000002</v>
      </c>
      <c r="J87" s="13">
        <v>219.16000000000003</v>
      </c>
      <c r="K87" s="13">
        <v>357.44</v>
      </c>
      <c r="L87" s="13">
        <v>445.02</v>
      </c>
      <c r="M87" s="13">
        <v>91.21</v>
      </c>
      <c r="N87" s="13">
        <v>0</v>
      </c>
      <c r="O87" s="13"/>
      <c r="P87" s="13">
        <v>2843.92</v>
      </c>
      <c r="Q87" s="14">
        <v>13721.039999999999</v>
      </c>
      <c r="T87" s="24">
        <v>43556</v>
      </c>
      <c r="U87" s="7"/>
      <c r="V87" s="5"/>
      <c r="W87" s="12">
        <v>11641.52</v>
      </c>
      <c r="X87" s="12">
        <v>116.42</v>
      </c>
      <c r="Y87" s="13">
        <v>24.4482</v>
      </c>
      <c r="Z87" s="13">
        <v>0</v>
      </c>
      <c r="AA87" s="13">
        <v>0</v>
      </c>
      <c r="AB87" s="13">
        <v>24.45</v>
      </c>
      <c r="AC87" s="13">
        <v>286.69</v>
      </c>
      <c r="AD87" s="13">
        <v>57.63</v>
      </c>
      <c r="AE87" s="13">
        <v>0</v>
      </c>
      <c r="AF87" s="13">
        <v>0</v>
      </c>
      <c r="AG87" s="13"/>
      <c r="AH87" s="13">
        <v>485.19</v>
      </c>
      <c r="AI87" s="14">
        <v>11156.33</v>
      </c>
    </row>
    <row r="88" spans="2:35" x14ac:dyDescent="0.25">
      <c r="B88" s="25">
        <f>B87+1</f>
        <v>43557</v>
      </c>
      <c r="C88" s="7"/>
      <c r="D88" s="5"/>
      <c r="E88" s="12">
        <v>0</v>
      </c>
      <c r="F88" s="12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/>
      <c r="P88" s="13">
        <v>0</v>
      </c>
      <c r="Q88" s="14">
        <v>0</v>
      </c>
      <c r="T88" s="25">
        <v>43557</v>
      </c>
      <c r="U88" s="7"/>
      <c r="V88" s="5"/>
      <c r="W88" s="12">
        <v>0</v>
      </c>
      <c r="X88" s="12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13">
        <v>0</v>
      </c>
      <c r="AG88" s="13"/>
      <c r="AH88" s="13">
        <v>0</v>
      </c>
      <c r="AI88" s="14">
        <v>0</v>
      </c>
    </row>
    <row r="89" spans="2:35" x14ac:dyDescent="0.25">
      <c r="B89" s="25">
        <f t="shared" ref="B89:B117" si="4">B88+1</f>
        <v>43558</v>
      </c>
      <c r="C89" s="7"/>
      <c r="D89" s="5"/>
      <c r="E89" s="12">
        <v>10990</v>
      </c>
      <c r="F89" s="12">
        <v>236.29000000000002</v>
      </c>
      <c r="G89" s="13">
        <v>49.620899999999999</v>
      </c>
      <c r="H89" s="13">
        <v>502.34</v>
      </c>
      <c r="I89" s="13">
        <v>52.745699999999999</v>
      </c>
      <c r="J89" s="13">
        <v>102.37</v>
      </c>
      <c r="K89" s="13">
        <v>248.59</v>
      </c>
      <c r="L89" s="13">
        <v>307.53999999999996</v>
      </c>
      <c r="M89" s="13">
        <v>0</v>
      </c>
      <c r="N89" s="13">
        <v>0</v>
      </c>
      <c r="O89" s="13"/>
      <c r="P89" s="13">
        <v>1397.13</v>
      </c>
      <c r="Q89" s="14">
        <v>9592.869999999999</v>
      </c>
      <c r="T89" s="25">
        <v>43558</v>
      </c>
      <c r="U89" s="7"/>
      <c r="V89" s="5"/>
      <c r="W89" s="12">
        <v>16964</v>
      </c>
      <c r="X89" s="12">
        <v>169.64</v>
      </c>
      <c r="Y89" s="13">
        <v>35.624399999999994</v>
      </c>
      <c r="Z89" s="13">
        <v>0</v>
      </c>
      <c r="AA89" s="13">
        <v>0</v>
      </c>
      <c r="AB89" s="13">
        <v>35.619999999999997</v>
      </c>
      <c r="AC89" s="13">
        <v>417.76</v>
      </c>
      <c r="AD89" s="13">
        <v>83.97</v>
      </c>
      <c r="AE89" s="13">
        <v>0</v>
      </c>
      <c r="AF89" s="13">
        <v>0</v>
      </c>
      <c r="AG89" s="13"/>
      <c r="AH89" s="13">
        <v>706.9899999999999</v>
      </c>
      <c r="AI89" s="14">
        <v>16257.01</v>
      </c>
    </row>
    <row r="90" spans="2:35" x14ac:dyDescent="0.25">
      <c r="B90" s="25">
        <f t="shared" si="4"/>
        <v>43559</v>
      </c>
      <c r="C90" s="7"/>
      <c r="D90" s="5"/>
      <c r="E90" s="12">
        <v>16439.169999999998</v>
      </c>
      <c r="F90" s="12">
        <v>353.45</v>
      </c>
      <c r="G90" s="13">
        <v>74.224499999999992</v>
      </c>
      <c r="H90" s="13">
        <v>0</v>
      </c>
      <c r="I90" s="13">
        <v>0</v>
      </c>
      <c r="J90" s="13">
        <v>74.22</v>
      </c>
      <c r="K90" s="13">
        <v>386.06</v>
      </c>
      <c r="L90" s="13">
        <v>482.57</v>
      </c>
      <c r="M90" s="13">
        <v>160.86000000000001</v>
      </c>
      <c r="N90" s="13">
        <v>0</v>
      </c>
      <c r="O90" s="13"/>
      <c r="P90" s="13">
        <v>1457.16</v>
      </c>
      <c r="Q90" s="14">
        <v>14982.009999999998</v>
      </c>
      <c r="T90" s="25">
        <v>43559</v>
      </c>
      <c r="U90" s="7"/>
      <c r="V90" s="5"/>
      <c r="W90" s="12">
        <v>37214.11</v>
      </c>
      <c r="X90" s="12">
        <v>372.14</v>
      </c>
      <c r="Y90" s="13">
        <v>78.1494</v>
      </c>
      <c r="Z90" s="13">
        <v>0</v>
      </c>
      <c r="AA90" s="13">
        <v>0</v>
      </c>
      <c r="AB90" s="13">
        <v>78.150000000000006</v>
      </c>
      <c r="AC90" s="13">
        <v>911.84</v>
      </c>
      <c r="AD90" s="13">
        <v>184.21</v>
      </c>
      <c r="AE90" s="13">
        <v>184.21</v>
      </c>
      <c r="AF90" s="13">
        <v>0</v>
      </c>
      <c r="AG90" s="13"/>
      <c r="AH90" s="13">
        <v>1730.55</v>
      </c>
      <c r="AI90" s="14">
        <v>35483.56</v>
      </c>
    </row>
    <row r="91" spans="2:35" x14ac:dyDescent="0.25">
      <c r="B91" s="25">
        <f t="shared" si="4"/>
        <v>43560</v>
      </c>
      <c r="C91" s="7"/>
      <c r="D91" s="5"/>
      <c r="E91" s="12">
        <v>25285.11</v>
      </c>
      <c r="F91" s="12">
        <v>543.65</v>
      </c>
      <c r="G91" s="13">
        <v>114.1665</v>
      </c>
      <c r="H91" s="13">
        <v>0</v>
      </c>
      <c r="I91" s="13">
        <v>0</v>
      </c>
      <c r="J91" s="13">
        <v>114.17</v>
      </c>
      <c r="K91" s="13">
        <v>593.79999999999995</v>
      </c>
      <c r="L91" s="13">
        <v>742.24</v>
      </c>
      <c r="M91" s="13">
        <v>247.41</v>
      </c>
      <c r="N91" s="13">
        <v>0</v>
      </c>
      <c r="O91" s="13"/>
      <c r="P91" s="13">
        <v>2241.27</v>
      </c>
      <c r="Q91" s="14">
        <v>23043.84</v>
      </c>
      <c r="T91" s="25">
        <v>43560</v>
      </c>
      <c r="U91" s="7"/>
      <c r="V91" s="5"/>
      <c r="W91" s="12">
        <v>15424.95</v>
      </c>
      <c r="X91" s="12">
        <v>154.25</v>
      </c>
      <c r="Y91" s="13">
        <v>32.392499999999998</v>
      </c>
      <c r="Z91" s="13">
        <v>0</v>
      </c>
      <c r="AA91" s="13">
        <v>0</v>
      </c>
      <c r="AB91" s="13">
        <v>32.39</v>
      </c>
      <c r="AC91" s="13">
        <v>379.86</v>
      </c>
      <c r="AD91" s="13">
        <v>76.349999999999994</v>
      </c>
      <c r="AE91" s="13">
        <v>0</v>
      </c>
      <c r="AF91" s="13">
        <v>0</v>
      </c>
      <c r="AG91" s="13"/>
      <c r="AH91" s="13">
        <v>642.84999999999991</v>
      </c>
      <c r="AI91" s="14">
        <v>14782.1</v>
      </c>
    </row>
    <row r="92" spans="2:35" x14ac:dyDescent="0.25">
      <c r="B92" s="25">
        <f t="shared" si="4"/>
        <v>43561</v>
      </c>
      <c r="C92" s="7"/>
      <c r="D92" s="5"/>
      <c r="E92" s="12">
        <v>0</v>
      </c>
      <c r="F92" s="12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/>
      <c r="P92" s="13">
        <v>0</v>
      </c>
      <c r="Q92" s="14">
        <v>0</v>
      </c>
      <c r="T92" s="25">
        <v>43561</v>
      </c>
      <c r="U92" s="7"/>
      <c r="V92" s="5"/>
      <c r="W92" s="12">
        <v>0</v>
      </c>
      <c r="X92" s="12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13">
        <v>0</v>
      </c>
      <c r="AG92" s="13"/>
      <c r="AH92" s="13">
        <v>0</v>
      </c>
      <c r="AI92" s="14">
        <v>0</v>
      </c>
    </row>
    <row r="93" spans="2:35" x14ac:dyDescent="0.25">
      <c r="B93" s="25">
        <f t="shared" si="4"/>
        <v>43562</v>
      </c>
      <c r="C93" s="7"/>
      <c r="D93" s="5"/>
      <c r="E93" s="12">
        <v>0</v>
      </c>
      <c r="F93" s="12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/>
      <c r="P93" s="13">
        <v>0</v>
      </c>
      <c r="Q93" s="14">
        <v>0</v>
      </c>
      <c r="T93" s="25">
        <v>43562</v>
      </c>
      <c r="U93" s="7"/>
      <c r="V93" s="5"/>
      <c r="W93" s="12">
        <v>0</v>
      </c>
      <c r="X93" s="12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/>
      <c r="AH93" s="13">
        <v>0</v>
      </c>
      <c r="AI93" s="14">
        <v>0</v>
      </c>
    </row>
    <row r="94" spans="2:35" x14ac:dyDescent="0.25">
      <c r="B94" s="25">
        <f t="shared" si="4"/>
        <v>43563</v>
      </c>
      <c r="C94" s="7"/>
      <c r="D94" s="5"/>
      <c r="E94" s="12">
        <v>17861.82</v>
      </c>
      <c r="F94" s="12">
        <v>384.04</v>
      </c>
      <c r="G94" s="13">
        <v>80.648399999999995</v>
      </c>
      <c r="H94" s="13">
        <v>0</v>
      </c>
      <c r="I94" s="13">
        <v>0</v>
      </c>
      <c r="J94" s="13">
        <v>80.650000000000006</v>
      </c>
      <c r="K94" s="13">
        <v>419.47</v>
      </c>
      <c r="L94" s="13">
        <v>524.33000000000004</v>
      </c>
      <c r="M94" s="13">
        <v>174.78</v>
      </c>
      <c r="N94" s="13">
        <v>0</v>
      </c>
      <c r="O94" s="13"/>
      <c r="P94" s="13">
        <v>1583.27</v>
      </c>
      <c r="Q94" s="14">
        <v>16278.55</v>
      </c>
      <c r="T94" s="25">
        <v>43563</v>
      </c>
      <c r="U94" s="7"/>
      <c r="V94" s="5"/>
      <c r="W94" s="12">
        <v>3737</v>
      </c>
      <c r="X94" s="12">
        <v>37.369999999999997</v>
      </c>
      <c r="Y94" s="13">
        <v>7.8476999999999997</v>
      </c>
      <c r="Z94" s="13">
        <v>0</v>
      </c>
      <c r="AA94" s="13">
        <v>0</v>
      </c>
      <c r="AB94" s="13">
        <v>7.85</v>
      </c>
      <c r="AC94" s="13">
        <v>92.03</v>
      </c>
      <c r="AD94" s="13">
        <v>18.5</v>
      </c>
      <c r="AE94" s="13">
        <v>0</v>
      </c>
      <c r="AF94" s="13">
        <v>0</v>
      </c>
      <c r="AG94" s="13"/>
      <c r="AH94" s="13">
        <v>155.75</v>
      </c>
      <c r="AI94" s="14">
        <v>3581.25</v>
      </c>
    </row>
    <row r="95" spans="2:35" x14ac:dyDescent="0.25">
      <c r="B95" s="25">
        <f t="shared" si="4"/>
        <v>43564</v>
      </c>
      <c r="C95" s="7"/>
      <c r="D95" s="5"/>
      <c r="E95" s="12">
        <v>16399.5</v>
      </c>
      <c r="F95" s="12">
        <v>352.6</v>
      </c>
      <c r="G95" s="13">
        <v>74.046000000000006</v>
      </c>
      <c r="H95" s="13">
        <v>0</v>
      </c>
      <c r="I95" s="13">
        <v>0</v>
      </c>
      <c r="J95" s="13">
        <v>74.05</v>
      </c>
      <c r="K95" s="13">
        <v>385.13</v>
      </c>
      <c r="L95" s="13">
        <v>481.41</v>
      </c>
      <c r="M95" s="13">
        <v>160.47</v>
      </c>
      <c r="N95" s="13">
        <v>0</v>
      </c>
      <c r="O95" s="13"/>
      <c r="P95" s="13">
        <v>1453.66</v>
      </c>
      <c r="Q95" s="14">
        <v>14945.84</v>
      </c>
      <c r="T95" s="25">
        <v>43564</v>
      </c>
      <c r="U95" s="7"/>
      <c r="V95" s="5"/>
      <c r="W95" s="12">
        <v>5411</v>
      </c>
      <c r="X95" s="12">
        <v>54.11</v>
      </c>
      <c r="Y95" s="13">
        <v>11.363099999999999</v>
      </c>
      <c r="Z95" s="13">
        <v>0</v>
      </c>
      <c r="AA95" s="13">
        <v>0</v>
      </c>
      <c r="AB95" s="13">
        <v>11.36</v>
      </c>
      <c r="AC95" s="13">
        <v>133.25</v>
      </c>
      <c r="AD95" s="13">
        <v>26.78</v>
      </c>
      <c r="AE95" s="13">
        <v>0</v>
      </c>
      <c r="AF95" s="13">
        <v>0</v>
      </c>
      <c r="AG95" s="13"/>
      <c r="AH95" s="13">
        <v>225.5</v>
      </c>
      <c r="AI95" s="14">
        <v>5185.5</v>
      </c>
    </row>
    <row r="96" spans="2:35" x14ac:dyDescent="0.25">
      <c r="B96" s="25">
        <f t="shared" si="4"/>
        <v>43565</v>
      </c>
      <c r="C96" s="7"/>
      <c r="D96" s="5"/>
      <c r="E96" s="12">
        <v>13242.57</v>
      </c>
      <c r="F96" s="12">
        <v>284.70999999999998</v>
      </c>
      <c r="G96" s="13">
        <v>59.789099999999998</v>
      </c>
      <c r="H96" s="13">
        <v>0</v>
      </c>
      <c r="I96" s="13">
        <v>0</v>
      </c>
      <c r="J96" s="13">
        <v>59.79</v>
      </c>
      <c r="K96" s="13">
        <v>310.99</v>
      </c>
      <c r="L96" s="13">
        <v>388.74</v>
      </c>
      <c r="M96" s="13">
        <v>129.58000000000001</v>
      </c>
      <c r="N96" s="13">
        <v>0</v>
      </c>
      <c r="O96" s="13"/>
      <c r="P96" s="13">
        <v>1173.81</v>
      </c>
      <c r="Q96" s="14">
        <v>12068.76</v>
      </c>
      <c r="T96" s="25">
        <v>43565</v>
      </c>
      <c r="U96" s="7"/>
      <c r="V96" s="5"/>
      <c r="W96" s="12">
        <v>16573.990000000002</v>
      </c>
      <c r="X96" s="12">
        <v>165.74</v>
      </c>
      <c r="Y96" s="13">
        <v>34.805399999999999</v>
      </c>
      <c r="Z96" s="13">
        <v>0</v>
      </c>
      <c r="AA96" s="13">
        <v>0</v>
      </c>
      <c r="AB96" s="13">
        <v>34.81</v>
      </c>
      <c r="AC96" s="13">
        <v>408.16</v>
      </c>
      <c r="AD96" s="13">
        <v>82.04</v>
      </c>
      <c r="AE96" s="13">
        <v>0</v>
      </c>
      <c r="AF96" s="13">
        <v>0</v>
      </c>
      <c r="AG96" s="13"/>
      <c r="AH96" s="13">
        <v>690.75</v>
      </c>
      <c r="AI96" s="14">
        <v>15883.240000000002</v>
      </c>
    </row>
    <row r="97" spans="2:35" x14ac:dyDescent="0.25">
      <c r="B97" s="25">
        <f t="shared" si="4"/>
        <v>43566</v>
      </c>
      <c r="C97" s="7"/>
      <c r="D97" s="5"/>
      <c r="E97" s="12">
        <v>17356.990000000002</v>
      </c>
      <c r="F97" s="12">
        <v>373.17</v>
      </c>
      <c r="G97" s="13">
        <v>78.365700000000004</v>
      </c>
      <c r="H97" s="13">
        <v>0</v>
      </c>
      <c r="I97" s="13">
        <v>0</v>
      </c>
      <c r="J97" s="13">
        <v>78.37</v>
      </c>
      <c r="K97" s="13">
        <v>407.61</v>
      </c>
      <c r="L97" s="13">
        <v>509.51</v>
      </c>
      <c r="M97" s="13">
        <v>169.84</v>
      </c>
      <c r="N97" s="13">
        <v>0</v>
      </c>
      <c r="O97" s="13"/>
      <c r="P97" s="13">
        <v>1538.5</v>
      </c>
      <c r="Q97" s="14">
        <v>15818.490000000002</v>
      </c>
      <c r="T97" s="25">
        <v>43566</v>
      </c>
      <c r="U97" s="7"/>
      <c r="V97" s="5"/>
      <c r="W97" s="12">
        <v>16619.84</v>
      </c>
      <c r="X97" s="12">
        <v>166.2</v>
      </c>
      <c r="Y97" s="13">
        <v>34.902000000000001</v>
      </c>
      <c r="Z97" s="13">
        <v>0</v>
      </c>
      <c r="AA97" s="13">
        <v>0</v>
      </c>
      <c r="AB97" s="13">
        <v>34.9</v>
      </c>
      <c r="AC97" s="13">
        <v>409.28</v>
      </c>
      <c r="AD97" s="13">
        <v>82.27</v>
      </c>
      <c r="AE97" s="13">
        <v>0</v>
      </c>
      <c r="AF97" s="13">
        <v>0</v>
      </c>
      <c r="AG97" s="13"/>
      <c r="AH97" s="13">
        <v>692.64999999999986</v>
      </c>
      <c r="AI97" s="14">
        <v>15927.19</v>
      </c>
    </row>
    <row r="98" spans="2:35" x14ac:dyDescent="0.25">
      <c r="B98" s="25">
        <f t="shared" si="4"/>
        <v>43567</v>
      </c>
      <c r="C98" s="7"/>
      <c r="D98" s="5"/>
      <c r="E98" s="12">
        <v>0</v>
      </c>
      <c r="F98" s="12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/>
      <c r="P98" s="13">
        <v>0</v>
      </c>
      <c r="Q98" s="14">
        <v>0</v>
      </c>
      <c r="T98" s="25">
        <v>43567</v>
      </c>
      <c r="U98" s="7"/>
      <c r="V98" s="5"/>
      <c r="W98" s="12">
        <v>4150</v>
      </c>
      <c r="X98" s="12">
        <v>41.5</v>
      </c>
      <c r="Y98" s="13">
        <v>8.7149999999999999</v>
      </c>
      <c r="Z98" s="13">
        <v>0</v>
      </c>
      <c r="AA98" s="13">
        <v>0</v>
      </c>
      <c r="AB98" s="13">
        <v>8.7200000000000006</v>
      </c>
      <c r="AC98" s="13">
        <v>102.2</v>
      </c>
      <c r="AD98" s="13">
        <v>20.54</v>
      </c>
      <c r="AE98" s="13">
        <v>0</v>
      </c>
      <c r="AF98" s="13">
        <v>0</v>
      </c>
      <c r="AG98" s="13"/>
      <c r="AH98" s="13">
        <v>172.95999999999998</v>
      </c>
      <c r="AI98" s="14">
        <v>3977.04</v>
      </c>
    </row>
    <row r="99" spans="2:35" x14ac:dyDescent="0.25">
      <c r="B99" s="25">
        <f t="shared" si="4"/>
        <v>43568</v>
      </c>
      <c r="C99" s="7"/>
      <c r="D99" s="5"/>
      <c r="E99" s="12">
        <v>0</v>
      </c>
      <c r="F99" s="12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/>
      <c r="P99" s="13">
        <v>0</v>
      </c>
      <c r="Q99" s="14">
        <v>0</v>
      </c>
      <c r="T99" s="25">
        <v>43568</v>
      </c>
      <c r="U99" s="7"/>
      <c r="V99" s="5"/>
      <c r="W99" s="12">
        <v>0</v>
      </c>
      <c r="X99" s="12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13">
        <v>0</v>
      </c>
      <c r="AF99" s="13">
        <v>0</v>
      </c>
      <c r="AG99" s="13"/>
      <c r="AH99" s="13">
        <v>0</v>
      </c>
      <c r="AI99" s="14">
        <v>0</v>
      </c>
    </row>
    <row r="100" spans="2:35" x14ac:dyDescent="0.25">
      <c r="B100" s="25">
        <f t="shared" si="4"/>
        <v>43569</v>
      </c>
      <c r="C100" s="7"/>
      <c r="D100" s="5"/>
      <c r="E100" s="12">
        <v>0</v>
      </c>
      <c r="F100" s="12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/>
      <c r="P100" s="13">
        <v>0</v>
      </c>
      <c r="Q100" s="14">
        <v>0</v>
      </c>
      <c r="T100" s="25">
        <v>43569</v>
      </c>
      <c r="U100" s="7"/>
      <c r="V100" s="5"/>
      <c r="W100" s="12">
        <v>0</v>
      </c>
      <c r="X100" s="12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13">
        <v>0</v>
      </c>
      <c r="AF100" s="13">
        <v>0</v>
      </c>
      <c r="AG100" s="13"/>
      <c r="AH100" s="13">
        <v>0</v>
      </c>
      <c r="AI100" s="14">
        <v>0</v>
      </c>
    </row>
    <row r="101" spans="2:35" x14ac:dyDescent="0.25">
      <c r="B101" s="25">
        <f t="shared" si="4"/>
        <v>43570</v>
      </c>
      <c r="C101" s="7"/>
      <c r="D101" s="5"/>
      <c r="E101" s="12">
        <v>14257.88</v>
      </c>
      <c r="F101" s="12">
        <v>306.54999999999995</v>
      </c>
      <c r="G101" s="13">
        <v>64.375499999999988</v>
      </c>
      <c r="H101" s="13">
        <v>187.88</v>
      </c>
      <c r="I101" s="13">
        <v>19.727399999999999</v>
      </c>
      <c r="J101" s="13">
        <v>84.1</v>
      </c>
      <c r="K101" s="13">
        <v>330.80999999999995</v>
      </c>
      <c r="L101" s="13">
        <v>412.91</v>
      </c>
      <c r="M101" s="13">
        <v>118.16</v>
      </c>
      <c r="N101" s="13">
        <v>0</v>
      </c>
      <c r="O101" s="13"/>
      <c r="P101" s="13">
        <v>1440.41</v>
      </c>
      <c r="Q101" s="14">
        <v>12817.47</v>
      </c>
      <c r="T101" s="25">
        <v>43570</v>
      </c>
      <c r="U101" s="7"/>
      <c r="V101" s="5"/>
      <c r="W101" s="12">
        <v>6726.75</v>
      </c>
      <c r="X101" s="12">
        <v>67.27</v>
      </c>
      <c r="Y101" s="13">
        <v>14.126699999999998</v>
      </c>
      <c r="Z101" s="13">
        <v>0</v>
      </c>
      <c r="AA101" s="13">
        <v>0</v>
      </c>
      <c r="AB101" s="13">
        <v>14.13</v>
      </c>
      <c r="AC101" s="13">
        <v>165.65</v>
      </c>
      <c r="AD101" s="13">
        <v>33.299999999999997</v>
      </c>
      <c r="AE101" s="13">
        <v>0</v>
      </c>
      <c r="AF101" s="13">
        <v>0</v>
      </c>
      <c r="AG101" s="13"/>
      <c r="AH101" s="13">
        <v>280.35000000000002</v>
      </c>
      <c r="AI101" s="14">
        <v>6446.4</v>
      </c>
    </row>
    <row r="102" spans="2:35" x14ac:dyDescent="0.25">
      <c r="B102" s="25">
        <f t="shared" si="4"/>
        <v>43571</v>
      </c>
      <c r="C102" s="7"/>
      <c r="D102" s="5"/>
      <c r="E102" s="12">
        <v>3728</v>
      </c>
      <c r="F102" s="12">
        <v>80.150000000000006</v>
      </c>
      <c r="G102" s="13">
        <v>16.831500000000002</v>
      </c>
      <c r="H102" s="13">
        <v>171.61</v>
      </c>
      <c r="I102" s="13">
        <v>18.019050000000004</v>
      </c>
      <c r="J102" s="13">
        <v>34.85</v>
      </c>
      <c r="K102" s="13">
        <v>84.300000000000011</v>
      </c>
      <c r="L102" s="13">
        <v>104.28999999999999</v>
      </c>
      <c r="M102" s="13">
        <v>0</v>
      </c>
      <c r="N102" s="13">
        <v>0</v>
      </c>
      <c r="O102" s="13"/>
      <c r="P102" s="13">
        <v>475.20000000000005</v>
      </c>
      <c r="Q102" s="14">
        <v>3252.8</v>
      </c>
      <c r="T102" s="25">
        <v>43571</v>
      </c>
      <c r="U102" s="7"/>
      <c r="V102" s="5"/>
      <c r="W102" s="12">
        <v>4393.25</v>
      </c>
      <c r="X102" s="12">
        <v>43.93</v>
      </c>
      <c r="Y102" s="13">
        <v>9.2252999999999989</v>
      </c>
      <c r="Z102" s="13">
        <v>0</v>
      </c>
      <c r="AA102" s="13">
        <v>0</v>
      </c>
      <c r="AB102" s="13">
        <v>9.23</v>
      </c>
      <c r="AC102" s="13">
        <v>108.19</v>
      </c>
      <c r="AD102" s="13">
        <v>21.75</v>
      </c>
      <c r="AE102" s="13">
        <v>0</v>
      </c>
      <c r="AF102" s="13">
        <v>0</v>
      </c>
      <c r="AG102" s="13"/>
      <c r="AH102" s="13">
        <v>183.1</v>
      </c>
      <c r="AI102" s="14">
        <v>4210.1499999999996</v>
      </c>
    </row>
    <row r="103" spans="2:35" x14ac:dyDescent="0.25">
      <c r="B103" s="25">
        <f t="shared" si="4"/>
        <v>43572</v>
      </c>
      <c r="C103" s="7"/>
      <c r="D103" s="5"/>
      <c r="E103" s="12">
        <v>23315</v>
      </c>
      <c r="F103" s="12">
        <v>501.27</v>
      </c>
      <c r="G103" s="13">
        <v>105.2667</v>
      </c>
      <c r="H103" s="13">
        <v>1589.41</v>
      </c>
      <c r="I103" s="13">
        <v>166.88804999999999</v>
      </c>
      <c r="J103" s="13">
        <v>272.15999999999997</v>
      </c>
      <c r="K103" s="13">
        <v>509.38</v>
      </c>
      <c r="L103" s="13">
        <v>636.73</v>
      </c>
      <c r="M103" s="13">
        <v>212.24</v>
      </c>
      <c r="N103" s="13">
        <v>0</v>
      </c>
      <c r="O103" s="13"/>
      <c r="P103" s="13">
        <v>3721.19</v>
      </c>
      <c r="Q103" s="14">
        <v>19593.810000000001</v>
      </c>
      <c r="T103" s="25">
        <v>43572</v>
      </c>
      <c r="U103" s="7"/>
      <c r="V103" s="5"/>
      <c r="W103" s="12">
        <v>14512.25</v>
      </c>
      <c r="X103" s="12">
        <v>145.12</v>
      </c>
      <c r="Y103" s="13">
        <v>30.475200000000001</v>
      </c>
      <c r="Z103" s="13">
        <v>0</v>
      </c>
      <c r="AA103" s="13">
        <v>0</v>
      </c>
      <c r="AB103" s="13">
        <v>30.48</v>
      </c>
      <c r="AC103" s="13">
        <v>357.38</v>
      </c>
      <c r="AD103" s="13">
        <v>71.84</v>
      </c>
      <c r="AE103" s="13">
        <v>0</v>
      </c>
      <c r="AF103" s="13">
        <v>0</v>
      </c>
      <c r="AG103" s="13"/>
      <c r="AH103" s="13">
        <v>604.82000000000005</v>
      </c>
      <c r="AI103" s="14">
        <v>13907.43</v>
      </c>
    </row>
    <row r="104" spans="2:35" x14ac:dyDescent="0.25">
      <c r="B104" s="25">
        <f t="shared" si="4"/>
        <v>43573</v>
      </c>
      <c r="C104" s="7"/>
      <c r="D104" s="5"/>
      <c r="E104" s="12">
        <v>0</v>
      </c>
      <c r="F104" s="12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/>
      <c r="P104" s="13">
        <v>0</v>
      </c>
      <c r="Q104" s="14">
        <v>0</v>
      </c>
      <c r="T104" s="25">
        <v>43573</v>
      </c>
      <c r="U104" s="7"/>
      <c r="V104" s="5"/>
      <c r="W104" s="12">
        <v>0</v>
      </c>
      <c r="X104" s="12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/>
      <c r="AH104" s="13">
        <v>0</v>
      </c>
      <c r="AI104" s="14">
        <v>0</v>
      </c>
    </row>
    <row r="105" spans="2:35" x14ac:dyDescent="0.25">
      <c r="B105" s="25">
        <f t="shared" si="4"/>
        <v>43574</v>
      </c>
      <c r="C105" s="7"/>
      <c r="D105" s="5"/>
      <c r="E105" s="12">
        <v>0</v>
      </c>
      <c r="F105" s="12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/>
      <c r="P105" s="13">
        <v>0</v>
      </c>
      <c r="Q105" s="14">
        <v>0</v>
      </c>
      <c r="T105" s="25">
        <v>43574</v>
      </c>
      <c r="U105" s="7"/>
      <c r="V105" s="5"/>
      <c r="W105" s="12">
        <v>0</v>
      </c>
      <c r="X105" s="12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/>
      <c r="AH105" s="13">
        <v>0</v>
      </c>
      <c r="AI105" s="14">
        <v>0</v>
      </c>
    </row>
    <row r="106" spans="2:35" x14ac:dyDescent="0.25">
      <c r="B106" s="25">
        <f t="shared" si="4"/>
        <v>43575</v>
      </c>
      <c r="C106" s="7"/>
      <c r="D106" s="5"/>
      <c r="E106" s="12">
        <v>0</v>
      </c>
      <c r="F106" s="12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/>
      <c r="P106" s="13">
        <v>0</v>
      </c>
      <c r="Q106" s="14">
        <v>0</v>
      </c>
      <c r="T106" s="25">
        <v>43575</v>
      </c>
      <c r="U106" s="7"/>
      <c r="V106" s="5"/>
      <c r="W106" s="12">
        <v>0</v>
      </c>
      <c r="X106" s="12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/>
      <c r="AH106" s="13">
        <v>0</v>
      </c>
      <c r="AI106" s="14">
        <v>0</v>
      </c>
    </row>
    <row r="107" spans="2:35" x14ac:dyDescent="0.25">
      <c r="B107" s="25">
        <f t="shared" si="4"/>
        <v>43576</v>
      </c>
      <c r="C107" s="7"/>
      <c r="D107" s="5"/>
      <c r="E107" s="12">
        <v>0</v>
      </c>
      <c r="F107" s="12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/>
      <c r="P107" s="13">
        <v>0</v>
      </c>
      <c r="Q107" s="14">
        <v>0</v>
      </c>
      <c r="T107" s="25">
        <v>43576</v>
      </c>
      <c r="U107" s="7"/>
      <c r="V107" s="5"/>
      <c r="W107" s="12">
        <v>0</v>
      </c>
      <c r="X107" s="12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v>0</v>
      </c>
      <c r="AE107" s="13">
        <v>0</v>
      </c>
      <c r="AF107" s="13">
        <v>0</v>
      </c>
      <c r="AG107" s="13"/>
      <c r="AH107" s="13">
        <v>0</v>
      </c>
      <c r="AI107" s="14">
        <v>0</v>
      </c>
    </row>
    <row r="108" spans="2:35" x14ac:dyDescent="0.25">
      <c r="B108" s="25">
        <f t="shared" si="4"/>
        <v>43577</v>
      </c>
      <c r="C108" s="7"/>
      <c r="D108" s="5"/>
      <c r="E108" s="12">
        <v>25941.120000000003</v>
      </c>
      <c r="F108" s="12">
        <v>557.75</v>
      </c>
      <c r="G108" s="13">
        <v>117.1275</v>
      </c>
      <c r="H108" s="13">
        <v>932.57</v>
      </c>
      <c r="I108" s="13">
        <v>97.919850000000011</v>
      </c>
      <c r="J108" s="13">
        <v>264.32</v>
      </c>
      <c r="K108" s="13">
        <v>588.97</v>
      </c>
      <c r="L108" s="13">
        <v>733.52</v>
      </c>
      <c r="M108" s="13">
        <v>158.4</v>
      </c>
      <c r="N108" s="13">
        <v>0</v>
      </c>
      <c r="O108" s="13"/>
      <c r="P108" s="13">
        <v>3235.53</v>
      </c>
      <c r="Q108" s="14">
        <v>22705.590000000004</v>
      </c>
      <c r="T108" s="25">
        <v>43577</v>
      </c>
      <c r="U108" s="7"/>
      <c r="V108" s="5"/>
      <c r="W108" s="12">
        <v>17526.61</v>
      </c>
      <c r="X108" s="12">
        <v>175.27</v>
      </c>
      <c r="Y108" s="13">
        <v>36.806699999999999</v>
      </c>
      <c r="Z108" s="13">
        <v>0</v>
      </c>
      <c r="AA108" s="13">
        <v>0</v>
      </c>
      <c r="AB108" s="13">
        <v>36.81</v>
      </c>
      <c r="AC108" s="13">
        <v>431.61</v>
      </c>
      <c r="AD108" s="13">
        <v>86.76</v>
      </c>
      <c r="AE108" s="13">
        <v>0</v>
      </c>
      <c r="AF108" s="13">
        <v>0</v>
      </c>
      <c r="AG108" s="13"/>
      <c r="AH108" s="13">
        <v>730.45</v>
      </c>
      <c r="AI108" s="14">
        <v>16796.16</v>
      </c>
    </row>
    <row r="109" spans="2:35" x14ac:dyDescent="0.25">
      <c r="B109" s="25">
        <f t="shared" si="4"/>
        <v>43578</v>
      </c>
      <c r="C109" s="7"/>
      <c r="D109" s="5"/>
      <c r="E109" s="12">
        <v>18290.599999999999</v>
      </c>
      <c r="F109" s="12">
        <v>393.25</v>
      </c>
      <c r="G109" s="13">
        <v>82.582499999999996</v>
      </c>
      <c r="H109" s="13">
        <v>246.87</v>
      </c>
      <c r="I109" s="13">
        <v>25.921350000000004</v>
      </c>
      <c r="J109" s="13">
        <v>108.5</v>
      </c>
      <c r="K109" s="13">
        <v>425.14</v>
      </c>
      <c r="L109" s="13">
        <v>529.52</v>
      </c>
      <c r="M109" s="13">
        <v>115.34</v>
      </c>
      <c r="N109" s="13">
        <v>0</v>
      </c>
      <c r="O109" s="13"/>
      <c r="P109" s="13">
        <v>1818.6199999999997</v>
      </c>
      <c r="Q109" s="14">
        <v>16471.98</v>
      </c>
      <c r="T109" s="25">
        <v>43578</v>
      </c>
      <c r="U109" s="7"/>
      <c r="V109" s="5"/>
      <c r="W109" s="12">
        <v>10928</v>
      </c>
      <c r="X109" s="12">
        <v>109.28</v>
      </c>
      <c r="Y109" s="13">
        <v>22.948800000000002</v>
      </c>
      <c r="Z109" s="13">
        <v>0</v>
      </c>
      <c r="AA109" s="13">
        <v>0</v>
      </c>
      <c r="AB109" s="13">
        <v>22.95</v>
      </c>
      <c r="AC109" s="13">
        <v>269.12</v>
      </c>
      <c r="AD109" s="13">
        <v>54.09</v>
      </c>
      <c r="AE109" s="13">
        <v>0</v>
      </c>
      <c r="AF109" s="13">
        <v>0</v>
      </c>
      <c r="AG109" s="13"/>
      <c r="AH109" s="13">
        <v>455.44000000000005</v>
      </c>
      <c r="AI109" s="14">
        <v>10472.56</v>
      </c>
    </row>
    <row r="110" spans="2:35" x14ac:dyDescent="0.25">
      <c r="B110" s="25">
        <f t="shared" si="4"/>
        <v>43579</v>
      </c>
      <c r="C110" s="7"/>
      <c r="D110" s="5"/>
      <c r="E110" s="12">
        <v>11940.99</v>
      </c>
      <c r="F110" s="12">
        <v>256.74</v>
      </c>
      <c r="G110" s="13">
        <v>53.915399999999998</v>
      </c>
      <c r="H110" s="13">
        <v>788</v>
      </c>
      <c r="I110" s="13">
        <v>82.74</v>
      </c>
      <c r="J110" s="13">
        <v>136.66</v>
      </c>
      <c r="K110" s="13">
        <v>264.24</v>
      </c>
      <c r="L110" s="13">
        <v>326.88</v>
      </c>
      <c r="M110" s="13">
        <v>0</v>
      </c>
      <c r="N110" s="13">
        <v>0</v>
      </c>
      <c r="O110" s="13"/>
      <c r="P110" s="13">
        <v>1772.52</v>
      </c>
      <c r="Q110" s="14">
        <v>10168.469999999999</v>
      </c>
      <c r="T110" s="25">
        <v>43579</v>
      </c>
      <c r="U110" s="7"/>
      <c r="V110" s="5"/>
      <c r="W110" s="12">
        <v>980</v>
      </c>
      <c r="X110" s="12">
        <v>9.8000000000000007</v>
      </c>
      <c r="Y110" s="13">
        <v>2.0580000000000003</v>
      </c>
      <c r="Z110" s="13">
        <v>0</v>
      </c>
      <c r="AA110" s="13">
        <v>0</v>
      </c>
      <c r="AB110" s="13">
        <v>2.06</v>
      </c>
      <c r="AC110" s="13">
        <v>24.26</v>
      </c>
      <c r="AD110" s="13">
        <v>0</v>
      </c>
      <c r="AE110" s="13">
        <v>0</v>
      </c>
      <c r="AF110" s="13">
        <v>0</v>
      </c>
      <c r="AG110" s="13"/>
      <c r="AH110" s="13">
        <v>36.120000000000005</v>
      </c>
      <c r="AI110" s="14">
        <v>943.88</v>
      </c>
    </row>
    <row r="111" spans="2:35" x14ac:dyDescent="0.25">
      <c r="B111" s="25">
        <f t="shared" si="4"/>
        <v>43580</v>
      </c>
      <c r="C111" s="7"/>
      <c r="D111" s="5"/>
      <c r="E111" s="12">
        <v>13011</v>
      </c>
      <c r="F111" s="12">
        <v>279.75</v>
      </c>
      <c r="G111" s="13">
        <v>58.747500000000002</v>
      </c>
      <c r="H111" s="13">
        <v>86.11</v>
      </c>
      <c r="I111" s="13">
        <v>9.0415499999999991</v>
      </c>
      <c r="J111" s="13">
        <v>67.78</v>
      </c>
      <c r="K111" s="13">
        <v>306.64</v>
      </c>
      <c r="L111" s="13">
        <v>379.34999999999997</v>
      </c>
      <c r="M111" s="13">
        <v>0</v>
      </c>
      <c r="N111" s="13">
        <v>0</v>
      </c>
      <c r="O111" s="13"/>
      <c r="P111" s="13">
        <v>1119.6300000000001</v>
      </c>
      <c r="Q111" s="14">
        <v>11891.369999999999</v>
      </c>
      <c r="T111" s="25">
        <v>43580</v>
      </c>
      <c r="U111" s="7"/>
      <c r="V111" s="5"/>
      <c r="W111" s="12">
        <v>1646</v>
      </c>
      <c r="X111" s="12">
        <v>16.46</v>
      </c>
      <c r="Y111" s="13">
        <v>3.4566000000000003</v>
      </c>
      <c r="Z111" s="13">
        <v>0</v>
      </c>
      <c r="AA111" s="13">
        <v>0</v>
      </c>
      <c r="AB111" s="13">
        <v>3.46</v>
      </c>
      <c r="AC111" s="13">
        <v>40.74</v>
      </c>
      <c r="AD111" s="13">
        <v>0</v>
      </c>
      <c r="AE111" s="13">
        <v>0</v>
      </c>
      <c r="AF111" s="13">
        <v>0</v>
      </c>
      <c r="AG111" s="13"/>
      <c r="AH111" s="13">
        <v>60.660000000000004</v>
      </c>
      <c r="AI111" s="14">
        <v>1585.34</v>
      </c>
    </row>
    <row r="112" spans="2:35" x14ac:dyDescent="0.25">
      <c r="B112" s="25">
        <f t="shared" si="4"/>
        <v>43581</v>
      </c>
      <c r="C112" s="7"/>
      <c r="D112" s="5"/>
      <c r="E112" s="12">
        <v>12427</v>
      </c>
      <c r="F112" s="12">
        <v>267.18</v>
      </c>
      <c r="G112" s="13">
        <v>56.107799999999997</v>
      </c>
      <c r="H112" s="13">
        <v>561.08000000000004</v>
      </c>
      <c r="I112" s="13">
        <v>58.913400000000003</v>
      </c>
      <c r="J112" s="13">
        <v>115.02</v>
      </c>
      <c r="K112" s="13">
        <v>281.27</v>
      </c>
      <c r="L112" s="13">
        <v>347.96000000000004</v>
      </c>
      <c r="M112" s="13">
        <v>0</v>
      </c>
      <c r="N112" s="13">
        <v>0</v>
      </c>
      <c r="O112" s="13"/>
      <c r="P112" s="13">
        <v>1572.5100000000002</v>
      </c>
      <c r="Q112" s="14">
        <v>10854.49</v>
      </c>
      <c r="T112" s="25">
        <v>43581</v>
      </c>
      <c r="U112" s="7"/>
      <c r="V112" s="5"/>
      <c r="W112" s="12">
        <v>2467</v>
      </c>
      <c r="X112" s="12">
        <v>24.67</v>
      </c>
      <c r="Y112" s="13">
        <v>5.1807000000000007</v>
      </c>
      <c r="Z112" s="13">
        <v>0</v>
      </c>
      <c r="AA112" s="13">
        <v>0</v>
      </c>
      <c r="AB112" s="13">
        <v>5.18</v>
      </c>
      <c r="AC112" s="13">
        <v>60.75</v>
      </c>
      <c r="AD112" s="13">
        <v>12.21</v>
      </c>
      <c r="AE112" s="13">
        <v>0</v>
      </c>
      <c r="AF112" s="13">
        <v>0</v>
      </c>
      <c r="AG112" s="13"/>
      <c r="AH112" s="13">
        <v>102.81</v>
      </c>
      <c r="AI112" s="14">
        <v>2364.19</v>
      </c>
    </row>
    <row r="113" spans="2:35" x14ac:dyDescent="0.25">
      <c r="B113" s="25">
        <f t="shared" si="4"/>
        <v>43582</v>
      </c>
      <c r="C113" s="7"/>
      <c r="D113" s="5"/>
      <c r="E113" s="12">
        <v>0</v>
      </c>
      <c r="F113" s="12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/>
      <c r="P113" s="13">
        <v>0</v>
      </c>
      <c r="Q113" s="14">
        <v>0</v>
      </c>
      <c r="T113" s="25">
        <v>43582</v>
      </c>
      <c r="U113" s="7"/>
      <c r="V113" s="5"/>
      <c r="W113" s="12">
        <v>0</v>
      </c>
      <c r="X113" s="12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/>
      <c r="AH113" s="13">
        <v>0</v>
      </c>
      <c r="AI113" s="14">
        <v>0</v>
      </c>
    </row>
    <row r="114" spans="2:35" x14ac:dyDescent="0.25">
      <c r="B114" s="25">
        <f t="shared" si="4"/>
        <v>43583</v>
      </c>
      <c r="C114" s="7"/>
      <c r="D114" s="5"/>
      <c r="E114" s="12">
        <v>0</v>
      </c>
      <c r="F114" s="12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/>
      <c r="P114" s="13">
        <v>0</v>
      </c>
      <c r="Q114" s="14">
        <v>0</v>
      </c>
      <c r="T114" s="25">
        <v>43583</v>
      </c>
      <c r="U114" s="7"/>
      <c r="V114" s="5"/>
      <c r="W114" s="12">
        <v>0</v>
      </c>
      <c r="X114" s="12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/>
      <c r="AH114" s="13">
        <v>0</v>
      </c>
      <c r="AI114" s="14">
        <v>0</v>
      </c>
    </row>
    <row r="115" spans="2:35" x14ac:dyDescent="0.25">
      <c r="B115" s="25">
        <f t="shared" si="4"/>
        <v>43584</v>
      </c>
      <c r="C115" s="7"/>
      <c r="D115" s="5"/>
      <c r="E115" s="12">
        <v>2696</v>
      </c>
      <c r="F115" s="12">
        <v>57.97</v>
      </c>
      <c r="G115" s="13">
        <v>12.173699999999998</v>
      </c>
      <c r="H115" s="13">
        <v>0</v>
      </c>
      <c r="I115" s="13">
        <v>0</v>
      </c>
      <c r="J115" s="13">
        <v>12.17</v>
      </c>
      <c r="K115" s="13">
        <v>63.97</v>
      </c>
      <c r="L115" s="13">
        <v>79.14</v>
      </c>
      <c r="M115" s="13">
        <v>0</v>
      </c>
      <c r="N115" s="13">
        <v>0</v>
      </c>
      <c r="O115" s="13"/>
      <c r="P115" s="13">
        <v>213.25</v>
      </c>
      <c r="Q115" s="14">
        <v>2482.75</v>
      </c>
      <c r="T115" s="25">
        <v>43584</v>
      </c>
      <c r="U115" s="7"/>
      <c r="V115" s="5"/>
      <c r="W115" s="12">
        <v>4298.76</v>
      </c>
      <c r="X115" s="12">
        <v>42.99</v>
      </c>
      <c r="Y115" s="13">
        <v>9.0279000000000007</v>
      </c>
      <c r="Z115" s="13">
        <v>0</v>
      </c>
      <c r="AA115" s="13">
        <v>0</v>
      </c>
      <c r="AB115" s="13">
        <v>9.0299999999999994</v>
      </c>
      <c r="AC115" s="13">
        <v>105.86</v>
      </c>
      <c r="AD115" s="13">
        <v>21.28</v>
      </c>
      <c r="AE115" s="13">
        <v>0</v>
      </c>
      <c r="AF115" s="13">
        <v>0</v>
      </c>
      <c r="AG115" s="13"/>
      <c r="AH115" s="13">
        <v>179.16000000000003</v>
      </c>
      <c r="AI115" s="14">
        <v>4119.6000000000004</v>
      </c>
    </row>
    <row r="116" spans="2:35" x14ac:dyDescent="0.25">
      <c r="B116" s="25">
        <f t="shared" si="4"/>
        <v>43585</v>
      </c>
      <c r="C116" s="7"/>
      <c r="D116" s="5"/>
      <c r="E116" s="12">
        <v>5612</v>
      </c>
      <c r="F116" s="12">
        <v>120.67</v>
      </c>
      <c r="G116" s="13">
        <v>25.340700000000002</v>
      </c>
      <c r="H116" s="13">
        <v>0</v>
      </c>
      <c r="I116" s="13">
        <v>0</v>
      </c>
      <c r="J116" s="13">
        <v>25.34</v>
      </c>
      <c r="K116" s="13">
        <v>133.16</v>
      </c>
      <c r="L116" s="13">
        <v>164.74</v>
      </c>
      <c r="M116" s="13">
        <v>0</v>
      </c>
      <c r="N116" s="13">
        <v>0</v>
      </c>
      <c r="O116" s="13"/>
      <c r="P116" s="13">
        <v>443.91</v>
      </c>
      <c r="Q116" s="14">
        <v>5168.09</v>
      </c>
      <c r="T116" s="25">
        <v>43585</v>
      </c>
      <c r="U116" s="7"/>
      <c r="V116" s="5"/>
      <c r="W116" s="12">
        <v>4350</v>
      </c>
      <c r="X116" s="12">
        <v>43.5</v>
      </c>
      <c r="Y116" s="13">
        <v>9.1349999999999998</v>
      </c>
      <c r="Z116" s="13">
        <v>0</v>
      </c>
      <c r="AA116" s="13">
        <v>0</v>
      </c>
      <c r="AB116" s="13">
        <v>9.14</v>
      </c>
      <c r="AC116" s="13">
        <v>107.12</v>
      </c>
      <c r="AD116" s="13">
        <v>21.53</v>
      </c>
      <c r="AE116" s="13">
        <v>0</v>
      </c>
      <c r="AF116" s="13">
        <v>0</v>
      </c>
      <c r="AG116" s="13"/>
      <c r="AH116" s="13">
        <v>181.29000000000002</v>
      </c>
      <c r="AI116" s="14">
        <v>4168.71</v>
      </c>
    </row>
    <row r="117" spans="2:35" x14ac:dyDescent="0.25">
      <c r="B117" s="25">
        <f t="shared" si="4"/>
        <v>43586</v>
      </c>
      <c r="C117" s="7"/>
      <c r="D117" s="5"/>
      <c r="E117" s="12">
        <v>0</v>
      </c>
      <c r="F117" s="12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/>
      <c r="P117" s="13">
        <v>0</v>
      </c>
      <c r="Q117" s="14">
        <v>0</v>
      </c>
      <c r="T117" s="25">
        <v>43586</v>
      </c>
      <c r="U117" s="7"/>
      <c r="V117" s="5"/>
      <c r="W117" s="12">
        <v>0</v>
      </c>
      <c r="X117" s="12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  <c r="AD117" s="13">
        <v>0</v>
      </c>
      <c r="AE117" s="13">
        <v>0</v>
      </c>
      <c r="AF117" s="13">
        <v>0</v>
      </c>
      <c r="AG117" s="13"/>
      <c r="AH117" s="13">
        <v>0</v>
      </c>
      <c r="AI117" s="14">
        <v>0</v>
      </c>
    </row>
    <row r="118" spans="2:35" x14ac:dyDescent="0.25">
      <c r="C118" s="26">
        <f>SUM(C87:C106)</f>
        <v>0</v>
      </c>
      <c r="D118" s="27">
        <f>SUM(C87:D106)</f>
        <v>0</v>
      </c>
      <c r="E118" s="28">
        <f>SUM(E87:E117)</f>
        <v>265359.70999999996</v>
      </c>
      <c r="F118" s="28">
        <f t="shared" ref="F118:Q118" si="5">SUM(F87:F117)</f>
        <v>5705.34</v>
      </c>
      <c r="G118" s="28">
        <f t="shared" si="5"/>
        <v>1198.1214</v>
      </c>
      <c r="H118" s="28">
        <f t="shared" si="5"/>
        <v>6440.8099999999995</v>
      </c>
      <c r="I118" s="28">
        <f t="shared" si="5"/>
        <v>676.28505000000007</v>
      </c>
      <c r="J118" s="28">
        <f t="shared" si="5"/>
        <v>1923.6799999999998</v>
      </c>
      <c r="K118" s="28">
        <f t="shared" si="5"/>
        <v>6096.97</v>
      </c>
      <c r="L118" s="28">
        <f t="shared" si="5"/>
        <v>7596.4000000000005</v>
      </c>
      <c r="M118" s="28">
        <f t="shared" si="5"/>
        <v>1738.2900000000002</v>
      </c>
      <c r="N118" s="28">
        <f t="shared" si="5"/>
        <v>0</v>
      </c>
      <c r="O118" s="28">
        <f t="shared" si="5"/>
        <v>0</v>
      </c>
      <c r="P118" s="28">
        <f t="shared" si="5"/>
        <v>29501.49</v>
      </c>
      <c r="Q118" s="28">
        <f t="shared" si="5"/>
        <v>235858.21999999997</v>
      </c>
      <c r="U118" s="26">
        <v>0</v>
      </c>
      <c r="V118" s="27">
        <v>0</v>
      </c>
      <c r="W118" s="28">
        <v>195565.03000000003</v>
      </c>
      <c r="X118" s="28">
        <v>1955.66</v>
      </c>
      <c r="Y118" s="28">
        <v>410.68859999999989</v>
      </c>
      <c r="Z118" s="28">
        <v>0</v>
      </c>
      <c r="AA118" s="28">
        <v>0</v>
      </c>
      <c r="AB118" s="28">
        <v>410.71999999999997</v>
      </c>
      <c r="AC118" s="28">
        <v>4811.7499999999991</v>
      </c>
      <c r="AD118" s="28">
        <v>955.04999999999984</v>
      </c>
      <c r="AE118" s="28">
        <v>184.21</v>
      </c>
      <c r="AF118" s="28">
        <v>0</v>
      </c>
      <c r="AG118" s="28">
        <v>0</v>
      </c>
      <c r="AH118" s="28">
        <v>8317.3900000000012</v>
      </c>
      <c r="AI118" s="28">
        <v>187247.63999999998</v>
      </c>
    </row>
    <row r="119" spans="2:35" x14ac:dyDescent="0.25">
      <c r="C119" s="6"/>
      <c r="D119" s="6"/>
      <c r="E119" s="8"/>
      <c r="F119" s="29">
        <f>F118</f>
        <v>5705.34</v>
      </c>
      <c r="G119" s="30">
        <f>+F119*21%</f>
        <v>1198.1214</v>
      </c>
      <c r="H119" s="29">
        <f>H118</f>
        <v>6440.8099999999995</v>
      </c>
      <c r="I119" s="30">
        <f>+H119*10.5%</f>
        <v>676.28504999999996</v>
      </c>
      <c r="J119" s="9"/>
      <c r="K119" s="8"/>
      <c r="L119" s="8"/>
      <c r="M119" s="8"/>
      <c r="N119" s="10">
        <f>+N118/1.5%</f>
        <v>0</v>
      </c>
      <c r="O119" s="11"/>
      <c r="P119" s="8"/>
      <c r="Q119" s="8"/>
      <c r="U119" s="6"/>
      <c r="V119" s="6"/>
      <c r="W119" s="8"/>
      <c r="X119" s="29">
        <v>1955.66</v>
      </c>
      <c r="Y119" s="30">
        <v>410.68860000000001</v>
      </c>
      <c r="Z119" s="29">
        <v>0</v>
      </c>
      <c r="AA119" s="30">
        <v>0</v>
      </c>
      <c r="AB119" s="9"/>
      <c r="AC119" s="8"/>
      <c r="AD119" s="8"/>
      <c r="AE119" s="8"/>
      <c r="AF119" s="10">
        <v>0</v>
      </c>
      <c r="AG119" s="11"/>
      <c r="AH119" s="8"/>
      <c r="AI119" s="8"/>
    </row>
    <row r="120" spans="2:35" x14ac:dyDescent="0.25">
      <c r="C120" s="6"/>
      <c r="D120" s="6"/>
      <c r="E120" s="8"/>
      <c r="F120" s="29">
        <f>+F118-F119</f>
        <v>0</v>
      </c>
      <c r="G120" s="9"/>
      <c r="H120" s="29">
        <f>+H118-H119</f>
        <v>0</v>
      </c>
      <c r="I120" s="9"/>
      <c r="J120" s="9"/>
      <c r="K120" s="31">
        <f>+H120+F120</f>
        <v>0</v>
      </c>
      <c r="L120" s="8"/>
      <c r="M120" s="8"/>
      <c r="N120" s="8"/>
      <c r="O120" s="8"/>
      <c r="P120" s="8"/>
      <c r="Q120" s="8"/>
      <c r="U120" s="6"/>
      <c r="V120" s="6"/>
      <c r="W120" s="8"/>
      <c r="X120" s="29">
        <v>0</v>
      </c>
      <c r="Y120" s="9"/>
      <c r="Z120" s="29">
        <v>0</v>
      </c>
      <c r="AA120" s="9"/>
      <c r="AB120" s="9"/>
      <c r="AC120" s="31">
        <v>0</v>
      </c>
      <c r="AD120" s="8"/>
      <c r="AE120" s="8"/>
      <c r="AF120" s="8"/>
      <c r="AG120" s="8"/>
      <c r="AH120" s="8"/>
      <c r="AI120" s="8"/>
    </row>
    <row r="124" spans="2:35" x14ac:dyDescent="0.25">
      <c r="B124" s="93" t="s">
        <v>49</v>
      </c>
      <c r="C124" s="93"/>
      <c r="D124" s="93"/>
      <c r="E124" s="93"/>
      <c r="F124" s="93"/>
      <c r="G124" s="93"/>
      <c r="H124" s="94"/>
      <c r="I124" s="20" t="s">
        <v>44</v>
      </c>
      <c r="J124" s="95" t="s">
        <v>37</v>
      </c>
      <c r="K124" s="96"/>
      <c r="L124" s="96"/>
      <c r="M124" s="96"/>
      <c r="N124" s="96"/>
      <c r="O124" s="96"/>
      <c r="P124" s="96"/>
      <c r="Q124" s="96"/>
      <c r="T124" s="93" t="s">
        <v>45</v>
      </c>
      <c r="U124" s="93"/>
      <c r="V124" s="93"/>
      <c r="W124" s="93"/>
      <c r="X124" s="93"/>
      <c r="Y124" s="93"/>
      <c r="Z124" s="94"/>
      <c r="AA124" s="20" t="s">
        <v>44</v>
      </c>
      <c r="AB124" s="95" t="s">
        <v>37</v>
      </c>
      <c r="AC124" s="96"/>
      <c r="AD124" s="96"/>
      <c r="AE124" s="96"/>
      <c r="AF124" s="96"/>
      <c r="AG124" s="96"/>
      <c r="AH124" s="96"/>
      <c r="AI124" s="96"/>
    </row>
    <row r="125" spans="2:35" x14ac:dyDescent="0.25">
      <c r="B125" s="91" t="s">
        <v>35</v>
      </c>
      <c r="C125" s="91"/>
      <c r="D125" s="91"/>
      <c r="E125" s="91"/>
      <c r="F125" s="91"/>
      <c r="G125" s="91"/>
      <c r="H125" s="91"/>
      <c r="I125" s="92"/>
      <c r="J125" s="91"/>
      <c r="K125" s="91"/>
      <c r="L125" s="91"/>
      <c r="M125" s="91"/>
      <c r="N125" s="91"/>
      <c r="O125" s="91"/>
      <c r="P125" s="91"/>
      <c r="Q125" s="91"/>
      <c r="T125" s="91" t="s">
        <v>35</v>
      </c>
      <c r="U125" s="91"/>
      <c r="V125" s="91"/>
      <c r="W125" s="91"/>
      <c r="X125" s="91"/>
      <c r="Y125" s="91"/>
      <c r="Z125" s="91"/>
      <c r="AA125" s="92"/>
      <c r="AB125" s="91"/>
      <c r="AC125" s="91"/>
      <c r="AD125" s="91"/>
      <c r="AE125" s="91"/>
      <c r="AF125" s="91"/>
      <c r="AG125" s="91"/>
      <c r="AH125" s="91"/>
      <c r="AI125" s="91"/>
    </row>
    <row r="126" spans="2:35" x14ac:dyDescent="0.25">
      <c r="B126" s="21" t="s">
        <v>15</v>
      </c>
      <c r="C126" s="22" t="s">
        <v>16</v>
      </c>
      <c r="D126" s="21" t="s">
        <v>17</v>
      </c>
      <c r="E126" s="21" t="s">
        <v>18</v>
      </c>
      <c r="F126" s="21" t="s">
        <v>19</v>
      </c>
      <c r="G126" s="21" t="s">
        <v>20</v>
      </c>
      <c r="H126" s="21" t="s">
        <v>21</v>
      </c>
      <c r="I126" s="21" t="s">
        <v>22</v>
      </c>
      <c r="J126" s="23" t="s">
        <v>31</v>
      </c>
      <c r="K126" s="21" t="s">
        <v>23</v>
      </c>
      <c r="L126" s="21" t="s">
        <v>24</v>
      </c>
      <c r="M126" s="21" t="s">
        <v>25</v>
      </c>
      <c r="N126" s="21" t="s">
        <v>26</v>
      </c>
      <c r="O126" s="21" t="s">
        <v>27</v>
      </c>
      <c r="P126" s="23" t="s">
        <v>28</v>
      </c>
      <c r="Q126" s="23" t="s">
        <v>29</v>
      </c>
      <c r="T126" s="21" t="s">
        <v>15</v>
      </c>
      <c r="U126" s="22" t="s">
        <v>16</v>
      </c>
      <c r="V126" s="21" t="s">
        <v>17</v>
      </c>
      <c r="W126" s="21" t="s">
        <v>18</v>
      </c>
      <c r="X126" s="21" t="s">
        <v>19</v>
      </c>
      <c r="Y126" s="21" t="s">
        <v>20</v>
      </c>
      <c r="Z126" s="21" t="s">
        <v>21</v>
      </c>
      <c r="AA126" s="21" t="s">
        <v>22</v>
      </c>
      <c r="AB126" s="23" t="s">
        <v>31</v>
      </c>
      <c r="AC126" s="21" t="s">
        <v>23</v>
      </c>
      <c r="AD126" s="21" t="s">
        <v>24</v>
      </c>
      <c r="AE126" s="21" t="s">
        <v>25</v>
      </c>
      <c r="AF126" s="21" t="s">
        <v>26</v>
      </c>
      <c r="AG126" s="21" t="s">
        <v>27</v>
      </c>
      <c r="AH126" s="23" t="s">
        <v>28</v>
      </c>
      <c r="AI126" s="23" t="s">
        <v>29</v>
      </c>
    </row>
    <row r="127" spans="2:35" x14ac:dyDescent="0.25">
      <c r="B127" s="24">
        <v>43556</v>
      </c>
      <c r="C127" s="7"/>
      <c r="D127" s="5"/>
      <c r="E127" s="12">
        <v>0</v>
      </c>
      <c r="F127" s="12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/>
      <c r="P127" s="13">
        <v>0</v>
      </c>
      <c r="Q127" s="14">
        <v>0</v>
      </c>
      <c r="T127" s="24">
        <v>43556</v>
      </c>
      <c r="U127" s="7"/>
      <c r="V127" s="5"/>
      <c r="W127" s="12">
        <v>18806.98</v>
      </c>
      <c r="X127" s="12">
        <v>188.07</v>
      </c>
      <c r="Y127" s="13">
        <v>39.494699999999995</v>
      </c>
      <c r="Z127" s="13">
        <v>0</v>
      </c>
      <c r="AA127" s="13">
        <v>0</v>
      </c>
      <c r="AB127" s="13">
        <v>39.49</v>
      </c>
      <c r="AC127" s="13">
        <v>460.82</v>
      </c>
      <c r="AD127" s="13">
        <v>93.09</v>
      </c>
      <c r="AE127" s="13">
        <v>93.09</v>
      </c>
      <c r="AF127" s="13">
        <v>0</v>
      </c>
      <c r="AG127" s="13"/>
      <c r="AH127" s="13">
        <v>874.56000000000006</v>
      </c>
      <c r="AI127" s="14">
        <v>17932.419999999998</v>
      </c>
    </row>
    <row r="128" spans="2:35" x14ac:dyDescent="0.25">
      <c r="B128" s="25">
        <v>43557</v>
      </c>
      <c r="C128" s="7"/>
      <c r="D128" s="5"/>
      <c r="E128" s="12">
        <v>0</v>
      </c>
      <c r="F128" s="12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/>
      <c r="P128" s="13">
        <v>0</v>
      </c>
      <c r="Q128" s="14">
        <v>0</v>
      </c>
      <c r="T128" s="25">
        <v>43557</v>
      </c>
      <c r="U128" s="7"/>
      <c r="V128" s="5"/>
      <c r="W128" s="12">
        <v>0</v>
      </c>
      <c r="X128" s="12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  <c r="AF128" s="13">
        <v>0</v>
      </c>
      <c r="AG128" s="13"/>
      <c r="AH128" s="13">
        <v>0</v>
      </c>
      <c r="AI128" s="14">
        <v>0</v>
      </c>
    </row>
    <row r="129" spans="2:35" x14ac:dyDescent="0.25">
      <c r="B129" s="25">
        <v>43558</v>
      </c>
      <c r="C129" s="7"/>
      <c r="D129" s="5"/>
      <c r="E129" s="12">
        <v>24023.3</v>
      </c>
      <c r="F129" s="12">
        <v>516.51</v>
      </c>
      <c r="G129" s="13">
        <v>108.46709999999999</v>
      </c>
      <c r="H129" s="13">
        <v>2068.52</v>
      </c>
      <c r="I129" s="13">
        <v>217.19459999999998</v>
      </c>
      <c r="J129" s="13">
        <v>325.66000000000003</v>
      </c>
      <c r="K129" s="13">
        <v>514.52</v>
      </c>
      <c r="L129" s="13">
        <v>643.15</v>
      </c>
      <c r="M129" s="13">
        <v>214.38</v>
      </c>
      <c r="N129" s="13">
        <v>0</v>
      </c>
      <c r="O129" s="13"/>
      <c r="P129" s="13">
        <v>4282.74</v>
      </c>
      <c r="Q129" s="14">
        <v>19740.559999999998</v>
      </c>
      <c r="T129" s="25">
        <v>43558</v>
      </c>
      <c r="U129" s="7"/>
      <c r="V129" s="5"/>
      <c r="W129" s="12">
        <v>43643.83</v>
      </c>
      <c r="X129" s="12">
        <v>436.44</v>
      </c>
      <c r="Y129" s="13">
        <v>91.6524</v>
      </c>
      <c r="Z129" s="13">
        <v>0</v>
      </c>
      <c r="AA129" s="13">
        <v>0</v>
      </c>
      <c r="AB129" s="13">
        <v>91.65</v>
      </c>
      <c r="AC129" s="13">
        <v>1069.3800000000001</v>
      </c>
      <c r="AD129" s="13">
        <v>216.04</v>
      </c>
      <c r="AE129" s="13">
        <v>216.04</v>
      </c>
      <c r="AF129" s="13">
        <v>0</v>
      </c>
      <c r="AG129" s="13"/>
      <c r="AH129" s="13">
        <v>2029.5500000000002</v>
      </c>
      <c r="AI129" s="14">
        <v>41614.28</v>
      </c>
    </row>
    <row r="130" spans="2:35" x14ac:dyDescent="0.25">
      <c r="B130" s="25">
        <v>43559</v>
      </c>
      <c r="C130" s="7"/>
      <c r="D130" s="5"/>
      <c r="E130" s="12">
        <v>1900</v>
      </c>
      <c r="F130" s="12">
        <v>40.85</v>
      </c>
      <c r="G130" s="13">
        <v>8.5785</v>
      </c>
      <c r="H130" s="13">
        <v>163.6</v>
      </c>
      <c r="I130" s="13">
        <v>17.178000000000001</v>
      </c>
      <c r="J130" s="13">
        <v>25.76</v>
      </c>
      <c r="K130" s="13">
        <v>41.12</v>
      </c>
      <c r="L130" s="13">
        <v>50.87</v>
      </c>
      <c r="M130" s="13">
        <v>0</v>
      </c>
      <c r="N130" s="13">
        <v>0</v>
      </c>
      <c r="O130" s="13"/>
      <c r="P130" s="13">
        <v>322.2</v>
      </c>
      <c r="Q130" s="14">
        <v>1577.8</v>
      </c>
      <c r="T130" s="25">
        <v>43559</v>
      </c>
      <c r="U130" s="7"/>
      <c r="V130" s="5"/>
      <c r="W130" s="12">
        <v>45028.71</v>
      </c>
      <c r="X130" s="12">
        <v>450.29</v>
      </c>
      <c r="Y130" s="13">
        <v>94.560900000000004</v>
      </c>
      <c r="Z130" s="13">
        <v>0</v>
      </c>
      <c r="AA130" s="13">
        <v>0</v>
      </c>
      <c r="AB130" s="13">
        <v>94.56</v>
      </c>
      <c r="AC130" s="13">
        <v>1103.32</v>
      </c>
      <c r="AD130" s="13">
        <v>222.89</v>
      </c>
      <c r="AE130" s="13">
        <v>222.89</v>
      </c>
      <c r="AF130" s="13">
        <v>0</v>
      </c>
      <c r="AG130" s="13"/>
      <c r="AH130" s="13">
        <v>2093.9499999999998</v>
      </c>
      <c r="AI130" s="14">
        <v>42934.76</v>
      </c>
    </row>
    <row r="131" spans="2:35" x14ac:dyDescent="0.25">
      <c r="B131" s="25">
        <v>43560</v>
      </c>
      <c r="C131" s="7"/>
      <c r="D131" s="5"/>
      <c r="E131" s="12">
        <v>2470</v>
      </c>
      <c r="F131" s="12">
        <v>53.11</v>
      </c>
      <c r="G131" s="13">
        <v>11.1531</v>
      </c>
      <c r="H131" s="13">
        <v>280.81</v>
      </c>
      <c r="I131" s="13">
        <v>29.485050000000001</v>
      </c>
      <c r="J131" s="13">
        <v>40.64</v>
      </c>
      <c r="K131" s="13">
        <v>51.8</v>
      </c>
      <c r="L131" s="13">
        <v>64.08</v>
      </c>
      <c r="M131" s="13">
        <v>0</v>
      </c>
      <c r="N131" s="13">
        <v>0</v>
      </c>
      <c r="O131" s="13"/>
      <c r="P131" s="13">
        <v>490.44000000000005</v>
      </c>
      <c r="Q131" s="14">
        <v>1979.56</v>
      </c>
      <c r="T131" s="25">
        <v>43560</v>
      </c>
      <c r="U131" s="7"/>
      <c r="V131" s="5"/>
      <c r="W131" s="12">
        <v>54770.48</v>
      </c>
      <c r="X131" s="12">
        <v>547.70000000000005</v>
      </c>
      <c r="Y131" s="13">
        <v>115.01700000000001</v>
      </c>
      <c r="Z131" s="13">
        <v>0</v>
      </c>
      <c r="AA131" s="13">
        <v>0</v>
      </c>
      <c r="AB131" s="13">
        <v>115.02</v>
      </c>
      <c r="AC131" s="13">
        <v>1342.01</v>
      </c>
      <c r="AD131" s="13">
        <v>271.11</v>
      </c>
      <c r="AE131" s="13">
        <v>271.11</v>
      </c>
      <c r="AF131" s="13">
        <v>0</v>
      </c>
      <c r="AG131" s="13"/>
      <c r="AH131" s="13">
        <v>2546.9500000000007</v>
      </c>
      <c r="AI131" s="14">
        <v>52223.53</v>
      </c>
    </row>
    <row r="132" spans="2:35" x14ac:dyDescent="0.25">
      <c r="B132" s="25">
        <v>43561</v>
      </c>
      <c r="C132" s="7"/>
      <c r="D132" s="5"/>
      <c r="E132" s="12">
        <v>0</v>
      </c>
      <c r="F132" s="12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/>
      <c r="P132" s="13">
        <v>0</v>
      </c>
      <c r="Q132" s="14">
        <v>0</v>
      </c>
      <c r="T132" s="25">
        <v>43561</v>
      </c>
      <c r="U132" s="7"/>
      <c r="V132" s="5"/>
      <c r="W132" s="12">
        <v>0</v>
      </c>
      <c r="X132" s="12">
        <v>0</v>
      </c>
      <c r="Y132" s="13">
        <v>0</v>
      </c>
      <c r="Z132" s="13">
        <v>0</v>
      </c>
      <c r="AA132" s="13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/>
      <c r="AH132" s="13">
        <v>0</v>
      </c>
      <c r="AI132" s="14">
        <v>0</v>
      </c>
    </row>
    <row r="133" spans="2:35" x14ac:dyDescent="0.25">
      <c r="B133" s="25">
        <v>43562</v>
      </c>
      <c r="C133" s="7"/>
      <c r="D133" s="5"/>
      <c r="E133" s="12">
        <v>0</v>
      </c>
      <c r="F133" s="12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/>
      <c r="P133" s="13">
        <v>0</v>
      </c>
      <c r="Q133" s="14">
        <v>0</v>
      </c>
      <c r="T133" s="25">
        <v>43562</v>
      </c>
      <c r="U133" s="7"/>
      <c r="V133" s="5"/>
      <c r="W133" s="12">
        <v>0</v>
      </c>
      <c r="X133" s="12">
        <v>0</v>
      </c>
      <c r="Y133" s="13">
        <v>0</v>
      </c>
      <c r="Z133" s="13">
        <v>0</v>
      </c>
      <c r="AA133" s="13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0</v>
      </c>
      <c r="AG133" s="13"/>
      <c r="AH133" s="13">
        <v>0</v>
      </c>
      <c r="AI133" s="14">
        <v>0</v>
      </c>
    </row>
    <row r="134" spans="2:35" x14ac:dyDescent="0.25">
      <c r="B134" s="25">
        <v>43563</v>
      </c>
      <c r="C134" s="7"/>
      <c r="D134" s="5"/>
      <c r="E134" s="12">
        <v>7049.27</v>
      </c>
      <c r="F134" s="12">
        <v>151.56</v>
      </c>
      <c r="G134" s="13">
        <v>31.827600000000004</v>
      </c>
      <c r="H134" s="13">
        <v>801.44</v>
      </c>
      <c r="I134" s="13">
        <v>84.151200000000003</v>
      </c>
      <c r="J134" s="13">
        <v>115.98</v>
      </c>
      <c r="K134" s="13">
        <v>147.83000000000001</v>
      </c>
      <c r="L134" s="13">
        <v>182.89</v>
      </c>
      <c r="M134" s="13">
        <v>0</v>
      </c>
      <c r="N134" s="13">
        <v>0</v>
      </c>
      <c r="O134" s="13"/>
      <c r="P134" s="13">
        <v>1399.7</v>
      </c>
      <c r="Q134" s="14">
        <v>5649.5700000000006</v>
      </c>
      <c r="T134" s="25">
        <v>43563</v>
      </c>
      <c r="U134" s="7"/>
      <c r="V134" s="5"/>
      <c r="W134" s="12">
        <v>38065.18</v>
      </c>
      <c r="X134" s="12">
        <v>380.65</v>
      </c>
      <c r="Y134" s="13">
        <v>79.936499999999995</v>
      </c>
      <c r="Z134" s="13">
        <v>0</v>
      </c>
      <c r="AA134" s="13">
        <v>0</v>
      </c>
      <c r="AB134" s="13">
        <v>79.94</v>
      </c>
      <c r="AC134" s="13">
        <v>932.69</v>
      </c>
      <c r="AD134" s="13">
        <v>188.42</v>
      </c>
      <c r="AE134" s="13">
        <v>188.42</v>
      </c>
      <c r="AF134" s="13">
        <v>0</v>
      </c>
      <c r="AG134" s="13"/>
      <c r="AH134" s="13">
        <v>1770.1200000000001</v>
      </c>
      <c r="AI134" s="14">
        <v>36295.06</v>
      </c>
    </row>
    <row r="135" spans="2:35" x14ac:dyDescent="0.25">
      <c r="B135" s="25">
        <v>43564</v>
      </c>
      <c r="C135" s="7"/>
      <c r="D135" s="5"/>
      <c r="E135" s="12">
        <v>0</v>
      </c>
      <c r="F135" s="12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/>
      <c r="P135" s="13">
        <v>0</v>
      </c>
      <c r="Q135" s="14">
        <v>0</v>
      </c>
      <c r="T135" s="25">
        <v>43564</v>
      </c>
      <c r="U135" s="7"/>
      <c r="V135" s="5"/>
      <c r="W135" s="12">
        <v>40640.75</v>
      </c>
      <c r="X135" s="12">
        <v>406.41</v>
      </c>
      <c r="Y135" s="13">
        <v>85.346100000000007</v>
      </c>
      <c r="Z135" s="13">
        <v>0</v>
      </c>
      <c r="AA135" s="13">
        <v>0</v>
      </c>
      <c r="AB135" s="13">
        <v>85.35</v>
      </c>
      <c r="AC135" s="13">
        <v>995.8</v>
      </c>
      <c r="AD135" s="13">
        <v>201.17</v>
      </c>
      <c r="AE135" s="13">
        <v>201.17</v>
      </c>
      <c r="AF135" s="13">
        <v>0</v>
      </c>
      <c r="AG135" s="13"/>
      <c r="AH135" s="13">
        <v>1889.9000000000003</v>
      </c>
      <c r="AI135" s="14">
        <v>38750.85</v>
      </c>
    </row>
    <row r="136" spans="2:35" x14ac:dyDescent="0.25">
      <c r="B136" s="25">
        <v>43565</v>
      </c>
      <c r="C136" s="7"/>
      <c r="D136" s="5"/>
      <c r="E136" s="12">
        <v>0</v>
      </c>
      <c r="F136" s="12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/>
      <c r="P136" s="13">
        <v>0</v>
      </c>
      <c r="Q136" s="14">
        <v>0</v>
      </c>
      <c r="T136" s="25">
        <v>43565</v>
      </c>
      <c r="U136" s="7"/>
      <c r="V136" s="5"/>
      <c r="W136" s="12">
        <v>99762.08</v>
      </c>
      <c r="X136" s="12">
        <v>997.63</v>
      </c>
      <c r="Y136" s="13">
        <v>209.50229999999999</v>
      </c>
      <c r="Z136" s="13">
        <v>0</v>
      </c>
      <c r="AA136" s="13">
        <v>0</v>
      </c>
      <c r="AB136" s="13">
        <v>209.5</v>
      </c>
      <c r="AC136" s="13">
        <v>2444.42</v>
      </c>
      <c r="AD136" s="13">
        <v>493.82</v>
      </c>
      <c r="AE136" s="13">
        <v>493.82</v>
      </c>
      <c r="AF136" s="13">
        <v>0</v>
      </c>
      <c r="AG136" s="13"/>
      <c r="AH136" s="13">
        <v>4639.1899999999996</v>
      </c>
      <c r="AI136" s="14">
        <v>95122.89</v>
      </c>
    </row>
    <row r="137" spans="2:35" x14ac:dyDescent="0.25">
      <c r="B137" s="25">
        <v>43566</v>
      </c>
      <c r="C137" s="7"/>
      <c r="D137" s="5"/>
      <c r="E137" s="12">
        <v>14086</v>
      </c>
      <c r="F137" s="12">
        <v>302.85000000000002</v>
      </c>
      <c r="G137" s="13">
        <v>63.598500000000001</v>
      </c>
      <c r="H137" s="13">
        <v>1375.03</v>
      </c>
      <c r="I137" s="13">
        <v>144.37815000000001</v>
      </c>
      <c r="J137" s="13">
        <v>207.98</v>
      </c>
      <c r="K137" s="13">
        <v>297.8</v>
      </c>
      <c r="L137" s="13">
        <v>372.24</v>
      </c>
      <c r="M137" s="13">
        <v>124.08</v>
      </c>
      <c r="N137" s="13">
        <v>0</v>
      </c>
      <c r="O137" s="13"/>
      <c r="P137" s="13">
        <v>2679.98</v>
      </c>
      <c r="Q137" s="14">
        <v>11406.02</v>
      </c>
      <c r="T137" s="25">
        <v>43566</v>
      </c>
      <c r="U137" s="7"/>
      <c r="V137" s="5"/>
      <c r="W137" s="12">
        <v>62311.35</v>
      </c>
      <c r="X137" s="12">
        <v>623.11</v>
      </c>
      <c r="Y137" s="13">
        <v>130.85309999999998</v>
      </c>
      <c r="Z137" s="13">
        <v>0</v>
      </c>
      <c r="AA137" s="13">
        <v>0</v>
      </c>
      <c r="AB137" s="13">
        <v>130.85</v>
      </c>
      <c r="AC137" s="13">
        <v>1526.78</v>
      </c>
      <c r="AD137" s="13">
        <v>308.44</v>
      </c>
      <c r="AE137" s="13">
        <v>308.44</v>
      </c>
      <c r="AF137" s="13">
        <v>0</v>
      </c>
      <c r="AG137" s="13"/>
      <c r="AH137" s="13">
        <v>2897.6200000000003</v>
      </c>
      <c r="AI137" s="14">
        <v>59413.729999999996</v>
      </c>
    </row>
    <row r="138" spans="2:35" x14ac:dyDescent="0.25">
      <c r="B138" s="25">
        <v>43567</v>
      </c>
      <c r="C138" s="7"/>
      <c r="D138" s="5"/>
      <c r="E138" s="12">
        <v>0</v>
      </c>
      <c r="F138" s="12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/>
      <c r="P138" s="13">
        <v>0</v>
      </c>
      <c r="Q138" s="14">
        <v>0</v>
      </c>
      <c r="T138" s="25">
        <v>43567</v>
      </c>
      <c r="U138" s="7"/>
      <c r="V138" s="5"/>
      <c r="W138" s="12">
        <v>54213.14</v>
      </c>
      <c r="X138" s="12">
        <v>542.13</v>
      </c>
      <c r="Y138" s="13">
        <v>113.84729999999999</v>
      </c>
      <c r="Z138" s="13">
        <v>0</v>
      </c>
      <c r="AA138" s="13">
        <v>0</v>
      </c>
      <c r="AB138" s="13">
        <v>113.85</v>
      </c>
      <c r="AC138" s="13">
        <v>1328.36</v>
      </c>
      <c r="AD138" s="13">
        <v>268.36</v>
      </c>
      <c r="AE138" s="13">
        <v>268.36</v>
      </c>
      <c r="AF138" s="13">
        <v>0</v>
      </c>
      <c r="AG138" s="13"/>
      <c r="AH138" s="13">
        <v>2521.0600000000004</v>
      </c>
      <c r="AI138" s="14">
        <v>51692.08</v>
      </c>
    </row>
    <row r="139" spans="2:35" x14ac:dyDescent="0.25">
      <c r="B139" s="25">
        <v>43568</v>
      </c>
      <c r="C139" s="7"/>
      <c r="D139" s="5"/>
      <c r="E139" s="12">
        <v>0</v>
      </c>
      <c r="F139" s="12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/>
      <c r="P139" s="13">
        <v>0</v>
      </c>
      <c r="Q139" s="14">
        <v>0</v>
      </c>
      <c r="T139" s="25">
        <v>43568</v>
      </c>
      <c r="U139" s="7"/>
      <c r="V139" s="5"/>
      <c r="W139" s="12">
        <v>0</v>
      </c>
      <c r="X139" s="12">
        <v>0</v>
      </c>
      <c r="Y139" s="13">
        <v>0</v>
      </c>
      <c r="Z139" s="13">
        <v>0</v>
      </c>
      <c r="AA139" s="13">
        <v>0</v>
      </c>
      <c r="AB139" s="13">
        <v>0</v>
      </c>
      <c r="AC139" s="13">
        <v>0</v>
      </c>
      <c r="AD139" s="13">
        <v>0</v>
      </c>
      <c r="AE139" s="13">
        <v>0</v>
      </c>
      <c r="AF139" s="13">
        <v>0</v>
      </c>
      <c r="AG139" s="13"/>
      <c r="AH139" s="13">
        <v>0</v>
      </c>
      <c r="AI139" s="14">
        <v>0</v>
      </c>
    </row>
    <row r="140" spans="2:35" x14ac:dyDescent="0.25">
      <c r="B140" s="25">
        <v>43569</v>
      </c>
      <c r="C140" s="7"/>
      <c r="D140" s="5"/>
      <c r="E140" s="12">
        <v>0</v>
      </c>
      <c r="F140" s="12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/>
      <c r="P140" s="13">
        <v>0</v>
      </c>
      <c r="Q140" s="14">
        <v>0</v>
      </c>
      <c r="T140" s="25">
        <v>43569</v>
      </c>
      <c r="U140" s="7"/>
      <c r="V140" s="5"/>
      <c r="W140" s="12">
        <v>0</v>
      </c>
      <c r="X140" s="12">
        <v>0</v>
      </c>
      <c r="Y140" s="13">
        <v>0</v>
      </c>
      <c r="Z140" s="13">
        <v>0</v>
      </c>
      <c r="AA140" s="13">
        <v>0</v>
      </c>
      <c r="AB140" s="13">
        <v>0</v>
      </c>
      <c r="AC140" s="13">
        <v>0</v>
      </c>
      <c r="AD140" s="13">
        <v>0</v>
      </c>
      <c r="AE140" s="13">
        <v>0</v>
      </c>
      <c r="AF140" s="13">
        <v>0</v>
      </c>
      <c r="AG140" s="13"/>
      <c r="AH140" s="13">
        <v>0</v>
      </c>
      <c r="AI140" s="14">
        <v>0</v>
      </c>
    </row>
    <row r="141" spans="2:35" x14ac:dyDescent="0.25">
      <c r="B141" s="25">
        <v>43570</v>
      </c>
      <c r="C141" s="7"/>
      <c r="D141" s="5"/>
      <c r="E141" s="12">
        <v>6431</v>
      </c>
      <c r="F141" s="12">
        <v>138.27000000000001</v>
      </c>
      <c r="G141" s="13">
        <v>29.0367</v>
      </c>
      <c r="H141" s="13">
        <v>731.15</v>
      </c>
      <c r="I141" s="13">
        <v>76.770749999999992</v>
      </c>
      <c r="J141" s="13">
        <v>105.81</v>
      </c>
      <c r="K141" s="13">
        <v>134.87</v>
      </c>
      <c r="L141" s="13">
        <v>166.85</v>
      </c>
      <c r="M141" s="13">
        <v>0</v>
      </c>
      <c r="N141" s="13">
        <v>0</v>
      </c>
      <c r="O141" s="13"/>
      <c r="P141" s="13">
        <v>1276.95</v>
      </c>
      <c r="Q141" s="14">
        <v>5154.05</v>
      </c>
      <c r="T141" s="25">
        <v>43570</v>
      </c>
      <c r="U141" s="7"/>
      <c r="V141" s="5"/>
      <c r="W141" s="12">
        <v>62318.46</v>
      </c>
      <c r="X141" s="12">
        <v>623.17999999999995</v>
      </c>
      <c r="Y141" s="13">
        <v>130.86779999999999</v>
      </c>
      <c r="Z141" s="13">
        <v>0</v>
      </c>
      <c r="AA141" s="13">
        <v>0</v>
      </c>
      <c r="AB141" s="13">
        <v>130.87</v>
      </c>
      <c r="AC141" s="13">
        <v>1526.96</v>
      </c>
      <c r="AD141" s="13">
        <v>308.48</v>
      </c>
      <c r="AE141" s="13">
        <v>308.48</v>
      </c>
      <c r="AF141" s="13">
        <v>0</v>
      </c>
      <c r="AG141" s="13"/>
      <c r="AH141" s="13">
        <v>2897.9700000000003</v>
      </c>
      <c r="AI141" s="14">
        <v>59420.49</v>
      </c>
    </row>
    <row r="142" spans="2:35" x14ac:dyDescent="0.25">
      <c r="B142" s="25">
        <v>43571</v>
      </c>
      <c r="C142" s="7"/>
      <c r="D142" s="5"/>
      <c r="E142" s="12">
        <v>10902.31</v>
      </c>
      <c r="F142" s="12">
        <v>234.4</v>
      </c>
      <c r="G142" s="13">
        <v>49.224000000000004</v>
      </c>
      <c r="H142" s="13">
        <v>0</v>
      </c>
      <c r="I142" s="13">
        <v>0</v>
      </c>
      <c r="J142" s="13">
        <v>49.22</v>
      </c>
      <c r="K142" s="13">
        <v>256.02999999999997</v>
      </c>
      <c r="L142" s="13">
        <v>320.04000000000002</v>
      </c>
      <c r="M142" s="13">
        <v>106.68</v>
      </c>
      <c r="N142" s="13">
        <v>0</v>
      </c>
      <c r="O142" s="13"/>
      <c r="P142" s="13">
        <v>966.37</v>
      </c>
      <c r="Q142" s="14">
        <v>9935.9399999999987</v>
      </c>
      <c r="T142" s="25">
        <v>43571</v>
      </c>
      <c r="U142" s="7"/>
      <c r="V142" s="5"/>
      <c r="W142" s="12">
        <v>50929.599999999999</v>
      </c>
      <c r="X142" s="12">
        <v>509.3</v>
      </c>
      <c r="Y142" s="13">
        <v>106.95300000000002</v>
      </c>
      <c r="Z142" s="13">
        <v>0</v>
      </c>
      <c r="AA142" s="13">
        <v>0</v>
      </c>
      <c r="AB142" s="13">
        <v>106.95</v>
      </c>
      <c r="AC142" s="13">
        <v>1247.9000000000001</v>
      </c>
      <c r="AD142" s="13">
        <v>252.1</v>
      </c>
      <c r="AE142" s="13">
        <v>252.1</v>
      </c>
      <c r="AF142" s="13">
        <v>0</v>
      </c>
      <c r="AG142" s="13"/>
      <c r="AH142" s="13">
        <v>2368.35</v>
      </c>
      <c r="AI142" s="14">
        <v>48561.25</v>
      </c>
    </row>
    <row r="143" spans="2:35" x14ac:dyDescent="0.25">
      <c r="B143" s="25">
        <v>43572</v>
      </c>
      <c r="C143" s="7"/>
      <c r="D143" s="5"/>
      <c r="E143" s="12">
        <v>18616.400000000001</v>
      </c>
      <c r="F143" s="12">
        <v>400.25</v>
      </c>
      <c r="G143" s="13">
        <v>84.052499999999995</v>
      </c>
      <c r="H143" s="13">
        <v>755.94</v>
      </c>
      <c r="I143" s="13">
        <v>79.373700000000014</v>
      </c>
      <c r="J143" s="13">
        <v>163.41999999999999</v>
      </c>
      <c r="K143" s="13">
        <v>419.83000000000004</v>
      </c>
      <c r="L143" s="13">
        <v>523.79999999999995</v>
      </c>
      <c r="M143" s="13">
        <v>143.19</v>
      </c>
      <c r="N143" s="13">
        <v>0</v>
      </c>
      <c r="O143" s="13"/>
      <c r="P143" s="13">
        <v>2406.4300000000007</v>
      </c>
      <c r="Q143" s="14">
        <v>16209.970000000001</v>
      </c>
      <c r="T143" s="25">
        <v>43572</v>
      </c>
      <c r="U143" s="7"/>
      <c r="V143" s="5"/>
      <c r="W143" s="12">
        <v>68726.36</v>
      </c>
      <c r="X143" s="12">
        <v>687.26</v>
      </c>
      <c r="Y143" s="13">
        <v>144.3246</v>
      </c>
      <c r="Z143" s="13">
        <v>0</v>
      </c>
      <c r="AA143" s="13">
        <v>0</v>
      </c>
      <c r="AB143" s="13">
        <v>144.32</v>
      </c>
      <c r="AC143" s="13">
        <v>1683.97</v>
      </c>
      <c r="AD143" s="13">
        <v>340.2</v>
      </c>
      <c r="AE143" s="13">
        <v>340.2</v>
      </c>
      <c r="AF143" s="13">
        <v>0</v>
      </c>
      <c r="AG143" s="13"/>
      <c r="AH143" s="13">
        <v>3195.95</v>
      </c>
      <c r="AI143" s="14">
        <v>65530.41</v>
      </c>
    </row>
    <row r="144" spans="2:35" x14ac:dyDescent="0.25">
      <c r="B144" s="25">
        <v>43573</v>
      </c>
      <c r="C144" s="7"/>
      <c r="D144" s="5"/>
      <c r="E144" s="12">
        <v>0</v>
      </c>
      <c r="F144" s="12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/>
      <c r="P144" s="13">
        <v>0</v>
      </c>
      <c r="Q144" s="14">
        <v>0</v>
      </c>
      <c r="T144" s="25">
        <v>43573</v>
      </c>
      <c r="U144" s="7"/>
      <c r="V144" s="5"/>
      <c r="W144" s="12">
        <v>0</v>
      </c>
      <c r="X144" s="12">
        <v>0</v>
      </c>
      <c r="Y144" s="13">
        <v>0</v>
      </c>
      <c r="Z144" s="13">
        <v>0</v>
      </c>
      <c r="AA144" s="13">
        <v>0</v>
      </c>
      <c r="AB144" s="13">
        <v>0</v>
      </c>
      <c r="AC144" s="13">
        <v>0</v>
      </c>
      <c r="AD144" s="13">
        <v>0</v>
      </c>
      <c r="AE144" s="13">
        <v>0</v>
      </c>
      <c r="AF144" s="13">
        <v>0</v>
      </c>
      <c r="AG144" s="13"/>
      <c r="AH144" s="13">
        <v>0</v>
      </c>
      <c r="AI144" s="14">
        <v>0</v>
      </c>
    </row>
    <row r="145" spans="2:35" x14ac:dyDescent="0.25">
      <c r="B145" s="25">
        <v>43574</v>
      </c>
      <c r="C145" s="7"/>
      <c r="D145" s="5"/>
      <c r="E145" s="12">
        <v>0</v>
      </c>
      <c r="F145" s="12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/>
      <c r="P145" s="13">
        <v>0</v>
      </c>
      <c r="Q145" s="14">
        <v>0</v>
      </c>
      <c r="T145" s="25">
        <v>43574</v>
      </c>
      <c r="U145" s="7"/>
      <c r="V145" s="5"/>
      <c r="W145" s="12">
        <v>0</v>
      </c>
      <c r="X145" s="12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0</v>
      </c>
      <c r="AD145" s="13">
        <v>0</v>
      </c>
      <c r="AE145" s="13">
        <v>0</v>
      </c>
      <c r="AF145" s="13">
        <v>0</v>
      </c>
      <c r="AG145" s="13"/>
      <c r="AH145" s="13">
        <v>0</v>
      </c>
      <c r="AI145" s="14">
        <v>0</v>
      </c>
    </row>
    <row r="146" spans="2:35" x14ac:dyDescent="0.25">
      <c r="B146" s="25">
        <v>43575</v>
      </c>
      <c r="C146" s="7"/>
      <c r="D146" s="5"/>
      <c r="E146" s="12">
        <v>0</v>
      </c>
      <c r="F146" s="12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/>
      <c r="P146" s="13">
        <v>0</v>
      </c>
      <c r="Q146" s="14">
        <v>0</v>
      </c>
      <c r="T146" s="25">
        <v>43575</v>
      </c>
      <c r="U146" s="7"/>
      <c r="V146" s="5"/>
      <c r="W146" s="12">
        <v>0</v>
      </c>
      <c r="X146" s="12">
        <v>0</v>
      </c>
      <c r="Y146" s="13">
        <v>0</v>
      </c>
      <c r="Z146" s="13">
        <v>0</v>
      </c>
      <c r="AA146" s="13">
        <v>0</v>
      </c>
      <c r="AB146" s="13">
        <v>0</v>
      </c>
      <c r="AC146" s="13">
        <v>0</v>
      </c>
      <c r="AD146" s="13">
        <v>0</v>
      </c>
      <c r="AE146" s="13">
        <v>0</v>
      </c>
      <c r="AF146" s="13">
        <v>0</v>
      </c>
      <c r="AG146" s="13"/>
      <c r="AH146" s="13">
        <v>0</v>
      </c>
      <c r="AI146" s="14">
        <v>0</v>
      </c>
    </row>
    <row r="147" spans="2:35" x14ac:dyDescent="0.25">
      <c r="B147" s="25">
        <v>43576</v>
      </c>
      <c r="C147" s="7"/>
      <c r="D147" s="5"/>
      <c r="E147" s="12">
        <v>0</v>
      </c>
      <c r="F147" s="12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/>
      <c r="P147" s="13">
        <v>0</v>
      </c>
      <c r="Q147" s="14">
        <v>0</v>
      </c>
      <c r="T147" s="25">
        <v>43576</v>
      </c>
      <c r="U147" s="7"/>
      <c r="V147" s="5"/>
      <c r="W147" s="12">
        <v>0</v>
      </c>
      <c r="X147" s="12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13">
        <v>0</v>
      </c>
      <c r="AF147" s="13">
        <v>0</v>
      </c>
      <c r="AG147" s="13"/>
      <c r="AH147" s="13">
        <v>0</v>
      </c>
      <c r="AI147" s="14">
        <v>0</v>
      </c>
    </row>
    <row r="148" spans="2:35" x14ac:dyDescent="0.25">
      <c r="B148" s="25">
        <v>43577</v>
      </c>
      <c r="C148" s="7"/>
      <c r="D148" s="5"/>
      <c r="E148" s="12">
        <v>21555.620000000003</v>
      </c>
      <c r="F148" s="12">
        <v>463.45</v>
      </c>
      <c r="G148" s="13">
        <v>97.324499999999986</v>
      </c>
      <c r="H148" s="13">
        <v>693.36</v>
      </c>
      <c r="I148" s="13">
        <v>72.802799999999991</v>
      </c>
      <c r="J148" s="13">
        <v>170.13</v>
      </c>
      <c r="K148" s="13">
        <v>491.04999999999995</v>
      </c>
      <c r="L148" s="13">
        <v>611.96</v>
      </c>
      <c r="M148" s="13">
        <v>145.16</v>
      </c>
      <c r="N148" s="13">
        <v>0</v>
      </c>
      <c r="O148" s="13"/>
      <c r="P148" s="13">
        <v>2575.1099999999997</v>
      </c>
      <c r="Q148" s="14">
        <v>18980.510000000002</v>
      </c>
      <c r="T148" s="25">
        <v>43577</v>
      </c>
      <c r="U148" s="7"/>
      <c r="V148" s="5"/>
      <c r="W148" s="12">
        <v>45271.46</v>
      </c>
      <c r="X148" s="12">
        <v>452.72</v>
      </c>
      <c r="Y148" s="13">
        <v>95.071200000000005</v>
      </c>
      <c r="Z148" s="13">
        <v>0</v>
      </c>
      <c r="AA148" s="13">
        <v>0</v>
      </c>
      <c r="AB148" s="13">
        <v>95.07</v>
      </c>
      <c r="AC148" s="13">
        <v>1109.26</v>
      </c>
      <c r="AD148" s="13">
        <v>224.09</v>
      </c>
      <c r="AE148" s="13">
        <v>224.09</v>
      </c>
      <c r="AF148" s="13">
        <v>0</v>
      </c>
      <c r="AG148" s="13"/>
      <c r="AH148" s="13">
        <v>2105.23</v>
      </c>
      <c r="AI148" s="14">
        <v>43166.229999999996</v>
      </c>
    </row>
    <row r="149" spans="2:35" x14ac:dyDescent="0.25">
      <c r="B149" s="25">
        <v>43578</v>
      </c>
      <c r="C149" s="7"/>
      <c r="D149" s="5"/>
      <c r="E149" s="12">
        <v>24421.86</v>
      </c>
      <c r="F149" s="12">
        <v>525.06999999999994</v>
      </c>
      <c r="G149" s="13">
        <v>110.26469999999999</v>
      </c>
      <c r="H149" s="13">
        <v>433.02</v>
      </c>
      <c r="I149" s="13">
        <v>45.467100000000002</v>
      </c>
      <c r="J149" s="13">
        <v>155.74</v>
      </c>
      <c r="K149" s="13">
        <v>564.25</v>
      </c>
      <c r="L149" s="13">
        <v>703.92</v>
      </c>
      <c r="M149" s="13">
        <v>189.76</v>
      </c>
      <c r="N149" s="13">
        <v>0</v>
      </c>
      <c r="O149" s="13"/>
      <c r="P149" s="13">
        <v>2571.7599999999998</v>
      </c>
      <c r="Q149" s="14">
        <v>21850.100000000002</v>
      </c>
      <c r="T149" s="25">
        <v>43578</v>
      </c>
      <c r="U149" s="7"/>
      <c r="V149" s="5"/>
      <c r="W149" s="12">
        <v>54461.46</v>
      </c>
      <c r="X149" s="12">
        <v>544.61</v>
      </c>
      <c r="Y149" s="13">
        <v>114.3681</v>
      </c>
      <c r="Z149" s="13">
        <v>0</v>
      </c>
      <c r="AA149" s="13">
        <v>0</v>
      </c>
      <c r="AB149" s="13">
        <v>114.37</v>
      </c>
      <c r="AC149" s="13">
        <v>1334.44</v>
      </c>
      <c r="AD149" s="13">
        <v>269.58</v>
      </c>
      <c r="AE149" s="13">
        <v>269.58</v>
      </c>
      <c r="AF149" s="13">
        <v>0</v>
      </c>
      <c r="AG149" s="13"/>
      <c r="AH149" s="13">
        <v>2532.58</v>
      </c>
      <c r="AI149" s="14">
        <v>51928.88</v>
      </c>
    </row>
    <row r="150" spans="2:35" x14ac:dyDescent="0.25">
      <c r="B150" s="25">
        <v>43579</v>
      </c>
      <c r="C150" s="7"/>
      <c r="D150" s="5"/>
      <c r="E150" s="12">
        <v>22070.120000000003</v>
      </c>
      <c r="F150" s="12">
        <v>474.5</v>
      </c>
      <c r="G150" s="13">
        <v>99.644999999999996</v>
      </c>
      <c r="H150" s="13">
        <v>1564.18</v>
      </c>
      <c r="I150" s="13">
        <v>164.2389</v>
      </c>
      <c r="J150" s="13">
        <v>263.88</v>
      </c>
      <c r="K150" s="13">
        <v>482.45000000000005</v>
      </c>
      <c r="L150" s="13">
        <v>600.94000000000005</v>
      </c>
      <c r="M150" s="13">
        <v>132.78</v>
      </c>
      <c r="N150" s="13">
        <v>0</v>
      </c>
      <c r="O150" s="13"/>
      <c r="P150" s="13">
        <v>3518.7300000000005</v>
      </c>
      <c r="Q150" s="14">
        <v>18551.390000000003</v>
      </c>
      <c r="T150" s="25">
        <v>43579</v>
      </c>
      <c r="U150" s="7"/>
      <c r="V150" s="5"/>
      <c r="W150" s="12">
        <v>59273.01</v>
      </c>
      <c r="X150" s="12">
        <v>592.72</v>
      </c>
      <c r="Y150" s="13">
        <v>124.47120000000001</v>
      </c>
      <c r="Z150" s="13">
        <v>0</v>
      </c>
      <c r="AA150" s="13">
        <v>0</v>
      </c>
      <c r="AB150" s="13">
        <v>124.47</v>
      </c>
      <c r="AC150" s="13">
        <v>1452.34</v>
      </c>
      <c r="AD150" s="13">
        <v>293.39999999999998</v>
      </c>
      <c r="AE150" s="13">
        <v>293.39999999999998</v>
      </c>
      <c r="AF150" s="13">
        <v>0</v>
      </c>
      <c r="AG150" s="13"/>
      <c r="AH150" s="13">
        <v>2756.33</v>
      </c>
      <c r="AI150" s="14">
        <v>56516.68</v>
      </c>
    </row>
    <row r="151" spans="2:35" x14ac:dyDescent="0.25">
      <c r="B151" s="25">
        <v>43580</v>
      </c>
      <c r="C151" s="7"/>
      <c r="D151" s="5"/>
      <c r="E151" s="12">
        <v>9134</v>
      </c>
      <c r="F151" s="12">
        <v>196.38</v>
      </c>
      <c r="G151" s="13">
        <v>41.239799999999995</v>
      </c>
      <c r="H151" s="13">
        <v>0</v>
      </c>
      <c r="I151" s="13">
        <v>0</v>
      </c>
      <c r="J151" s="13">
        <v>41.24</v>
      </c>
      <c r="K151" s="13">
        <v>216.74</v>
      </c>
      <c r="L151" s="13">
        <v>268.13</v>
      </c>
      <c r="M151" s="13">
        <v>0</v>
      </c>
      <c r="N151" s="13">
        <v>0</v>
      </c>
      <c r="O151" s="13"/>
      <c r="P151" s="13">
        <v>722.49000000000012</v>
      </c>
      <c r="Q151" s="14">
        <v>8411.51</v>
      </c>
      <c r="T151" s="25">
        <v>43580</v>
      </c>
      <c r="U151" s="7"/>
      <c r="V151" s="5"/>
      <c r="W151" s="12">
        <v>24128</v>
      </c>
      <c r="X151" s="12">
        <v>241.28</v>
      </c>
      <c r="Y151" s="13">
        <v>50.668800000000005</v>
      </c>
      <c r="Z151" s="13">
        <v>0</v>
      </c>
      <c r="AA151" s="13">
        <v>0</v>
      </c>
      <c r="AB151" s="13">
        <v>50.67</v>
      </c>
      <c r="AC151" s="13">
        <v>591.20000000000005</v>
      </c>
      <c r="AD151" s="13">
        <v>119.43</v>
      </c>
      <c r="AE151" s="13">
        <v>119.43</v>
      </c>
      <c r="AF151" s="13">
        <v>0</v>
      </c>
      <c r="AG151" s="13"/>
      <c r="AH151" s="13">
        <v>1122.0100000000002</v>
      </c>
      <c r="AI151" s="14">
        <v>23005.989999999998</v>
      </c>
    </row>
    <row r="152" spans="2:35" x14ac:dyDescent="0.25">
      <c r="B152" s="25">
        <v>43581</v>
      </c>
      <c r="C152" s="7"/>
      <c r="D152" s="5"/>
      <c r="E152" s="12">
        <v>15929.25</v>
      </c>
      <c r="F152" s="12">
        <v>342.48</v>
      </c>
      <c r="G152" s="13">
        <v>71.9208</v>
      </c>
      <c r="H152" s="13">
        <v>787.01</v>
      </c>
      <c r="I152" s="13">
        <v>82.636049999999997</v>
      </c>
      <c r="J152" s="13">
        <v>154.55000000000001</v>
      </c>
      <c r="K152" s="13">
        <v>356.45</v>
      </c>
      <c r="L152" s="13">
        <v>444</v>
      </c>
      <c r="M152" s="13">
        <v>97.73</v>
      </c>
      <c r="N152" s="13">
        <v>0</v>
      </c>
      <c r="O152" s="13"/>
      <c r="P152" s="13">
        <v>2182.2200000000003</v>
      </c>
      <c r="Q152" s="14">
        <v>13747.029999999999</v>
      </c>
      <c r="T152" s="25">
        <v>43581</v>
      </c>
      <c r="U152" s="7"/>
      <c r="V152" s="5"/>
      <c r="W152" s="12">
        <v>20353.990000000002</v>
      </c>
      <c r="X152" s="12">
        <v>203.54</v>
      </c>
      <c r="Y152" s="13">
        <v>42.743400000000001</v>
      </c>
      <c r="Z152" s="13">
        <v>0</v>
      </c>
      <c r="AA152" s="13">
        <v>0</v>
      </c>
      <c r="AB152" s="13">
        <v>42.74</v>
      </c>
      <c r="AC152" s="13">
        <v>498.72</v>
      </c>
      <c r="AD152" s="13">
        <v>100.75</v>
      </c>
      <c r="AE152" s="13">
        <v>100.75</v>
      </c>
      <c r="AF152" s="13">
        <v>0</v>
      </c>
      <c r="AG152" s="13"/>
      <c r="AH152" s="13">
        <v>946.50000000000011</v>
      </c>
      <c r="AI152" s="14">
        <v>19407.490000000002</v>
      </c>
    </row>
    <row r="153" spans="2:35" x14ac:dyDescent="0.25">
      <c r="B153" s="25">
        <v>43582</v>
      </c>
      <c r="C153" s="7"/>
      <c r="D153" s="5"/>
      <c r="E153" s="12">
        <v>0</v>
      </c>
      <c r="F153" s="12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/>
      <c r="P153" s="13">
        <v>0</v>
      </c>
      <c r="Q153" s="14">
        <v>0</v>
      </c>
      <c r="T153" s="25">
        <v>43582</v>
      </c>
      <c r="U153" s="7"/>
      <c r="V153" s="5"/>
      <c r="W153" s="12">
        <v>0</v>
      </c>
      <c r="X153" s="12">
        <v>0</v>
      </c>
      <c r="Y153" s="13">
        <v>0</v>
      </c>
      <c r="Z153" s="13">
        <v>0</v>
      </c>
      <c r="AA153" s="13">
        <v>0</v>
      </c>
      <c r="AB153" s="13">
        <v>0</v>
      </c>
      <c r="AC153" s="13">
        <v>0</v>
      </c>
      <c r="AD153" s="13">
        <v>0</v>
      </c>
      <c r="AE153" s="13">
        <v>0</v>
      </c>
      <c r="AF153" s="13">
        <v>0</v>
      </c>
      <c r="AG153" s="13"/>
      <c r="AH153" s="13">
        <v>0</v>
      </c>
      <c r="AI153" s="14">
        <v>0</v>
      </c>
    </row>
    <row r="154" spans="2:35" x14ac:dyDescent="0.25">
      <c r="B154" s="25">
        <v>43583</v>
      </c>
      <c r="C154" s="7"/>
      <c r="D154" s="5"/>
      <c r="E154" s="12">
        <v>0</v>
      </c>
      <c r="F154" s="12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/>
      <c r="P154" s="13">
        <v>0</v>
      </c>
      <c r="Q154" s="14">
        <v>0</v>
      </c>
      <c r="T154" s="25">
        <v>43583</v>
      </c>
      <c r="U154" s="7"/>
      <c r="V154" s="5"/>
      <c r="W154" s="12">
        <v>0</v>
      </c>
      <c r="X154" s="12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0</v>
      </c>
      <c r="AD154" s="13">
        <v>0</v>
      </c>
      <c r="AE154" s="13">
        <v>0</v>
      </c>
      <c r="AF154" s="13">
        <v>0</v>
      </c>
      <c r="AG154" s="13"/>
      <c r="AH154" s="13">
        <v>0</v>
      </c>
      <c r="AI154" s="14">
        <v>0</v>
      </c>
    </row>
    <row r="155" spans="2:35" x14ac:dyDescent="0.25">
      <c r="B155" s="25">
        <v>43584</v>
      </c>
      <c r="C155" s="7"/>
      <c r="D155" s="5"/>
      <c r="E155" s="12">
        <v>9962.6299999999992</v>
      </c>
      <c r="F155" s="12">
        <v>214.21</v>
      </c>
      <c r="G155" s="13">
        <v>44.984099999999998</v>
      </c>
      <c r="H155" s="13">
        <v>0</v>
      </c>
      <c r="I155" s="13">
        <v>0</v>
      </c>
      <c r="J155" s="13">
        <v>44.98</v>
      </c>
      <c r="K155" s="13">
        <v>233.96</v>
      </c>
      <c r="L155" s="13">
        <v>292.45</v>
      </c>
      <c r="M155" s="13">
        <v>97.48</v>
      </c>
      <c r="N155" s="13">
        <v>0</v>
      </c>
      <c r="O155" s="13"/>
      <c r="P155" s="13">
        <v>883.08</v>
      </c>
      <c r="Q155" s="14">
        <v>9079.5499999999993</v>
      </c>
      <c r="T155" s="25">
        <v>43584</v>
      </c>
      <c r="U155" s="7"/>
      <c r="V155" s="5"/>
      <c r="W155" s="12">
        <v>27846.99</v>
      </c>
      <c r="X155" s="12">
        <v>278.47000000000003</v>
      </c>
      <c r="Y155" s="13">
        <v>58.478700000000011</v>
      </c>
      <c r="Z155" s="13">
        <v>0</v>
      </c>
      <c r="AA155" s="13">
        <v>0</v>
      </c>
      <c r="AB155" s="13">
        <v>58.48</v>
      </c>
      <c r="AC155" s="13">
        <v>682.32</v>
      </c>
      <c r="AD155" s="13">
        <v>137.84</v>
      </c>
      <c r="AE155" s="13">
        <v>137.84</v>
      </c>
      <c r="AF155" s="13">
        <v>0</v>
      </c>
      <c r="AG155" s="13"/>
      <c r="AH155" s="13">
        <v>1294.9499999999998</v>
      </c>
      <c r="AI155" s="14">
        <v>26552.04</v>
      </c>
    </row>
    <row r="156" spans="2:35" x14ac:dyDescent="0.25">
      <c r="B156" s="25">
        <v>43585</v>
      </c>
      <c r="C156" s="7"/>
      <c r="D156" s="5"/>
      <c r="E156" s="12">
        <v>21283.56</v>
      </c>
      <c r="F156" s="12">
        <v>457.61</v>
      </c>
      <c r="G156" s="13">
        <v>96.098099999999988</v>
      </c>
      <c r="H156" s="13">
        <v>119.69</v>
      </c>
      <c r="I156" s="13">
        <v>12.567449999999999</v>
      </c>
      <c r="J156" s="13">
        <v>108.66999999999999</v>
      </c>
      <c r="K156" s="13">
        <v>497.26</v>
      </c>
      <c r="L156" s="13">
        <v>621.19000000000005</v>
      </c>
      <c r="M156" s="13">
        <v>194.66</v>
      </c>
      <c r="N156" s="13">
        <v>0</v>
      </c>
      <c r="O156" s="13"/>
      <c r="P156" s="13">
        <v>1999.0800000000002</v>
      </c>
      <c r="Q156" s="14">
        <v>19284.48</v>
      </c>
      <c r="T156" s="25">
        <v>43585</v>
      </c>
      <c r="U156" s="7"/>
      <c r="V156" s="5"/>
      <c r="W156" s="12">
        <v>26606.720000000001</v>
      </c>
      <c r="X156" s="12">
        <v>266.08</v>
      </c>
      <c r="Y156" s="13">
        <v>55.876799999999996</v>
      </c>
      <c r="Z156" s="13">
        <v>0</v>
      </c>
      <c r="AA156" s="13">
        <v>0</v>
      </c>
      <c r="AB156" s="13">
        <v>55.88</v>
      </c>
      <c r="AC156" s="13">
        <v>651.92999999999995</v>
      </c>
      <c r="AD156" s="13">
        <v>131.69999999999999</v>
      </c>
      <c r="AE156" s="13">
        <v>131.69999999999999</v>
      </c>
      <c r="AF156" s="13">
        <v>0</v>
      </c>
      <c r="AG156" s="13"/>
      <c r="AH156" s="13">
        <v>1237.29</v>
      </c>
      <c r="AI156" s="14">
        <v>25369.43</v>
      </c>
    </row>
    <row r="157" spans="2:35" x14ac:dyDescent="0.25">
      <c r="B157" s="25">
        <v>43586</v>
      </c>
      <c r="C157" s="7"/>
      <c r="D157" s="5"/>
      <c r="E157" s="12">
        <v>0</v>
      </c>
      <c r="F157" s="12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/>
      <c r="P157" s="13">
        <v>0</v>
      </c>
      <c r="Q157" s="14">
        <v>0</v>
      </c>
      <c r="T157" s="25">
        <v>43586</v>
      </c>
      <c r="U157" s="7"/>
      <c r="V157" s="5"/>
      <c r="W157" s="12">
        <v>0</v>
      </c>
      <c r="X157" s="12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0</v>
      </c>
      <c r="AD157" s="13">
        <v>0</v>
      </c>
      <c r="AE157" s="13">
        <v>0</v>
      </c>
      <c r="AF157" s="13">
        <v>0</v>
      </c>
      <c r="AG157" s="13"/>
      <c r="AH157" s="13">
        <v>0</v>
      </c>
      <c r="AI157" s="14">
        <v>0</v>
      </c>
    </row>
    <row r="158" spans="2:35" x14ac:dyDescent="0.25">
      <c r="C158" s="26">
        <v>0</v>
      </c>
      <c r="D158" s="27">
        <v>0</v>
      </c>
      <c r="E158" s="28">
        <v>209835.32</v>
      </c>
      <c r="F158" s="28">
        <v>4511.5</v>
      </c>
      <c r="G158" s="28">
        <v>947.41499999999996</v>
      </c>
      <c r="H158" s="28">
        <v>9773.75</v>
      </c>
      <c r="I158" s="28">
        <v>1026.2437499999996</v>
      </c>
      <c r="J158" s="28">
        <v>1973.6599999999999</v>
      </c>
      <c r="K158" s="28">
        <v>4705.96</v>
      </c>
      <c r="L158" s="28">
        <v>5866.51</v>
      </c>
      <c r="M158" s="28">
        <v>1445.9</v>
      </c>
      <c r="N158" s="28">
        <v>0</v>
      </c>
      <c r="O158" s="28">
        <v>0</v>
      </c>
      <c r="P158" s="28">
        <v>28277.280000000006</v>
      </c>
      <c r="Q158" s="28">
        <v>181558.04</v>
      </c>
      <c r="U158" s="26">
        <v>0</v>
      </c>
      <c r="V158" s="27">
        <v>0</v>
      </c>
      <c r="W158" s="28">
        <v>897158.54999999993</v>
      </c>
      <c r="X158" s="28">
        <v>8971.590000000002</v>
      </c>
      <c r="Y158" s="28">
        <v>1884.0339000000001</v>
      </c>
      <c r="Z158" s="28">
        <v>0</v>
      </c>
      <c r="AA158" s="28">
        <v>0</v>
      </c>
      <c r="AB158" s="28">
        <v>1884.0300000000002</v>
      </c>
      <c r="AC158" s="28">
        <v>21982.62</v>
      </c>
      <c r="AD158" s="28">
        <v>4440.91</v>
      </c>
      <c r="AE158" s="28">
        <v>4440.91</v>
      </c>
      <c r="AF158" s="28">
        <v>0</v>
      </c>
      <c r="AG158" s="28">
        <v>0</v>
      </c>
      <c r="AH158" s="28">
        <v>41720.060000000005</v>
      </c>
      <c r="AI158" s="28">
        <v>855438.49000000011</v>
      </c>
    </row>
    <row r="159" spans="2:35" x14ac:dyDescent="0.25">
      <c r="C159" s="6"/>
      <c r="D159" s="6"/>
      <c r="E159" s="8"/>
      <c r="F159" s="29">
        <v>4511.5</v>
      </c>
      <c r="G159" s="30">
        <v>947.41499999999996</v>
      </c>
      <c r="H159" s="29">
        <v>9773.75</v>
      </c>
      <c r="I159" s="30">
        <v>1026.2437499999999</v>
      </c>
      <c r="J159" s="9"/>
      <c r="K159" s="8"/>
      <c r="L159" s="8"/>
      <c r="M159" s="8"/>
      <c r="N159" s="10">
        <v>0</v>
      </c>
      <c r="O159" s="11"/>
      <c r="P159" s="8"/>
      <c r="Q159" s="8"/>
      <c r="U159" s="6"/>
      <c r="V159" s="6"/>
      <c r="W159" s="8"/>
      <c r="X159" s="29">
        <v>8971.590000000002</v>
      </c>
      <c r="Y159" s="30">
        <v>1884.0339000000004</v>
      </c>
      <c r="Z159" s="29">
        <v>0</v>
      </c>
      <c r="AA159" s="30">
        <v>0</v>
      </c>
      <c r="AB159" s="9"/>
      <c r="AC159" s="8"/>
      <c r="AD159" s="8"/>
      <c r="AE159" s="8"/>
      <c r="AF159" s="10">
        <v>0</v>
      </c>
      <c r="AG159" s="11"/>
      <c r="AH159" s="8"/>
      <c r="AI159" s="8"/>
    </row>
    <row r="160" spans="2:35" x14ac:dyDescent="0.25">
      <c r="C160" s="6"/>
      <c r="D160" s="6"/>
      <c r="E160" s="8"/>
      <c r="F160" s="29">
        <v>0</v>
      </c>
      <c r="G160" s="9"/>
      <c r="H160" s="29">
        <v>0</v>
      </c>
      <c r="I160" s="9"/>
      <c r="J160" s="9"/>
      <c r="K160" s="31">
        <v>0</v>
      </c>
      <c r="L160" s="8"/>
      <c r="M160" s="8"/>
      <c r="N160" s="8"/>
      <c r="O160" s="8"/>
      <c r="P160" s="8"/>
      <c r="Q160" s="8"/>
      <c r="U160" s="6"/>
      <c r="V160" s="6"/>
      <c r="W160" s="8"/>
      <c r="X160" s="29">
        <v>0</v>
      </c>
      <c r="Y160" s="9"/>
      <c r="Z160" s="29">
        <v>0</v>
      </c>
      <c r="AA160" s="9"/>
      <c r="AB160" s="9"/>
      <c r="AC160" s="31">
        <v>0</v>
      </c>
      <c r="AD160" s="8"/>
      <c r="AE160" s="8"/>
      <c r="AF160" s="8"/>
      <c r="AG160" s="8"/>
      <c r="AH160" s="8"/>
      <c r="AI160" s="8"/>
    </row>
    <row r="164" spans="2:35" x14ac:dyDescent="0.25">
      <c r="B164" s="93" t="s">
        <v>46</v>
      </c>
      <c r="C164" s="93"/>
      <c r="D164" s="93"/>
      <c r="E164" s="93"/>
      <c r="F164" s="93"/>
      <c r="G164" s="93"/>
      <c r="H164" s="94"/>
      <c r="I164" s="20" t="s">
        <v>44</v>
      </c>
      <c r="J164" s="95" t="s">
        <v>38</v>
      </c>
      <c r="K164" s="96"/>
      <c r="L164" s="96"/>
      <c r="M164" s="96"/>
      <c r="N164" s="96"/>
      <c r="O164" s="96"/>
      <c r="P164" s="96"/>
      <c r="Q164" s="96"/>
      <c r="T164" s="93" t="s">
        <v>47</v>
      </c>
      <c r="U164" s="93"/>
      <c r="V164" s="93"/>
      <c r="W164" s="93"/>
      <c r="X164" s="93"/>
      <c r="Y164" s="93"/>
      <c r="Z164" s="94"/>
      <c r="AA164" s="20" t="s">
        <v>44</v>
      </c>
      <c r="AB164" s="95" t="s">
        <v>38</v>
      </c>
      <c r="AC164" s="96"/>
      <c r="AD164" s="96"/>
      <c r="AE164" s="96"/>
      <c r="AF164" s="96"/>
      <c r="AG164" s="96"/>
      <c r="AH164" s="96"/>
      <c r="AI164" s="96"/>
    </row>
    <row r="165" spans="2:35" x14ac:dyDescent="0.25">
      <c r="B165" s="91" t="s">
        <v>35</v>
      </c>
      <c r="C165" s="91"/>
      <c r="D165" s="91"/>
      <c r="E165" s="91"/>
      <c r="F165" s="91"/>
      <c r="G165" s="91"/>
      <c r="H165" s="91"/>
      <c r="I165" s="92"/>
      <c r="J165" s="91"/>
      <c r="K165" s="91"/>
      <c r="L165" s="91"/>
      <c r="M165" s="91"/>
      <c r="N165" s="91"/>
      <c r="O165" s="91"/>
      <c r="P165" s="91"/>
      <c r="Q165" s="91"/>
      <c r="T165" s="91" t="s">
        <v>35</v>
      </c>
      <c r="U165" s="91"/>
      <c r="V165" s="91"/>
      <c r="W165" s="91"/>
      <c r="X165" s="91"/>
      <c r="Y165" s="91"/>
      <c r="Z165" s="91"/>
      <c r="AA165" s="92"/>
      <c r="AB165" s="91"/>
      <c r="AC165" s="91"/>
      <c r="AD165" s="91"/>
      <c r="AE165" s="91"/>
      <c r="AF165" s="91"/>
      <c r="AG165" s="91"/>
      <c r="AH165" s="91"/>
      <c r="AI165" s="91"/>
    </row>
    <row r="166" spans="2:35" x14ac:dyDescent="0.25">
      <c r="B166" s="21" t="s">
        <v>15</v>
      </c>
      <c r="C166" s="22" t="s">
        <v>16</v>
      </c>
      <c r="D166" s="21" t="s">
        <v>17</v>
      </c>
      <c r="E166" s="21" t="s">
        <v>18</v>
      </c>
      <c r="F166" s="21" t="s">
        <v>19</v>
      </c>
      <c r="G166" s="21" t="s">
        <v>20</v>
      </c>
      <c r="H166" s="21" t="s">
        <v>21</v>
      </c>
      <c r="I166" s="21" t="s">
        <v>22</v>
      </c>
      <c r="J166" s="23" t="s">
        <v>31</v>
      </c>
      <c r="K166" s="21" t="s">
        <v>23</v>
      </c>
      <c r="L166" s="21" t="s">
        <v>24</v>
      </c>
      <c r="M166" s="21" t="s">
        <v>25</v>
      </c>
      <c r="N166" s="21" t="s">
        <v>26</v>
      </c>
      <c r="O166" s="21" t="s">
        <v>27</v>
      </c>
      <c r="P166" s="23" t="s">
        <v>28</v>
      </c>
      <c r="Q166" s="23" t="s">
        <v>29</v>
      </c>
      <c r="T166" s="21" t="s">
        <v>15</v>
      </c>
      <c r="U166" s="22" t="s">
        <v>16</v>
      </c>
      <c r="V166" s="21" t="s">
        <v>17</v>
      </c>
      <c r="W166" s="21" t="s">
        <v>18</v>
      </c>
      <c r="X166" s="21" t="s">
        <v>19</v>
      </c>
      <c r="Y166" s="21" t="s">
        <v>20</v>
      </c>
      <c r="Z166" s="21" t="s">
        <v>21</v>
      </c>
      <c r="AA166" s="21" t="s">
        <v>22</v>
      </c>
      <c r="AB166" s="23" t="s">
        <v>31</v>
      </c>
      <c r="AC166" s="21" t="s">
        <v>23</v>
      </c>
      <c r="AD166" s="21" t="s">
        <v>24</v>
      </c>
      <c r="AE166" s="21" t="s">
        <v>25</v>
      </c>
      <c r="AF166" s="21" t="s">
        <v>26</v>
      </c>
      <c r="AG166" s="21" t="s">
        <v>27</v>
      </c>
      <c r="AH166" s="23" t="s">
        <v>28</v>
      </c>
      <c r="AI166" s="23" t="s">
        <v>29</v>
      </c>
    </row>
    <row r="167" spans="2:35" x14ac:dyDescent="0.25">
      <c r="B167" s="24">
        <v>43556</v>
      </c>
      <c r="C167" s="7"/>
      <c r="D167" s="5"/>
      <c r="E167" s="12">
        <v>0</v>
      </c>
      <c r="F167" s="12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/>
      <c r="P167" s="13">
        <v>0</v>
      </c>
      <c r="Q167" s="14">
        <v>0</v>
      </c>
      <c r="T167" s="24">
        <v>43556</v>
      </c>
      <c r="U167" s="7"/>
      <c r="V167" s="5"/>
      <c r="W167" s="12">
        <v>10194</v>
      </c>
      <c r="X167" s="12">
        <v>101.94</v>
      </c>
      <c r="Y167" s="13">
        <v>21.407399999999999</v>
      </c>
      <c r="Z167" s="13">
        <v>0</v>
      </c>
      <c r="AA167" s="13">
        <v>0</v>
      </c>
      <c r="AB167" s="13">
        <v>21.41</v>
      </c>
      <c r="AC167" s="13">
        <v>203.69</v>
      </c>
      <c r="AD167" s="13">
        <v>50.46</v>
      </c>
      <c r="AE167" s="13">
        <v>0</v>
      </c>
      <c r="AF167" s="13">
        <v>0</v>
      </c>
      <c r="AG167" s="13"/>
      <c r="AH167" s="13">
        <v>377.5</v>
      </c>
      <c r="AI167" s="14">
        <v>9816.5</v>
      </c>
    </row>
    <row r="168" spans="2:35" x14ac:dyDescent="0.25">
      <c r="B168" s="25">
        <v>43557</v>
      </c>
      <c r="C168" s="7"/>
      <c r="D168" s="5"/>
      <c r="E168" s="12">
        <v>0</v>
      </c>
      <c r="F168" s="12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/>
      <c r="P168" s="13">
        <v>0</v>
      </c>
      <c r="Q168" s="14">
        <v>0</v>
      </c>
      <c r="T168" s="25">
        <v>43557</v>
      </c>
      <c r="U168" s="7"/>
      <c r="V168" s="5"/>
      <c r="W168" s="12">
        <v>0</v>
      </c>
      <c r="X168" s="12">
        <v>0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  <c r="AD168" s="13">
        <v>0</v>
      </c>
      <c r="AE168" s="13">
        <v>0</v>
      </c>
      <c r="AF168" s="13">
        <v>0</v>
      </c>
      <c r="AG168" s="13"/>
      <c r="AH168" s="13">
        <v>0</v>
      </c>
      <c r="AI168" s="14">
        <v>0</v>
      </c>
    </row>
    <row r="169" spans="2:35" x14ac:dyDescent="0.25">
      <c r="B169" s="25">
        <v>43558</v>
      </c>
      <c r="C169" s="7"/>
      <c r="D169" s="5"/>
      <c r="E169" s="12">
        <v>8466</v>
      </c>
      <c r="F169" s="12">
        <v>182.02</v>
      </c>
      <c r="G169" s="13">
        <v>38.224200000000003</v>
      </c>
      <c r="H169" s="13">
        <v>499.07</v>
      </c>
      <c r="I169" s="13">
        <v>52.402349999999998</v>
      </c>
      <c r="J169" s="13">
        <v>90.62</v>
      </c>
      <c r="K169" s="13">
        <v>166.49</v>
      </c>
      <c r="L169" s="13">
        <v>233.55</v>
      </c>
      <c r="M169" s="13">
        <v>0</v>
      </c>
      <c r="N169" s="13">
        <v>0</v>
      </c>
      <c r="O169" s="13"/>
      <c r="P169" s="13">
        <v>1171.7499999999998</v>
      </c>
      <c r="Q169" s="14">
        <v>7294.25</v>
      </c>
      <c r="T169" s="25">
        <v>43558</v>
      </c>
      <c r="U169" s="7"/>
      <c r="V169" s="5"/>
      <c r="W169" s="12">
        <v>11836.45</v>
      </c>
      <c r="X169" s="12">
        <v>118.36</v>
      </c>
      <c r="Y169" s="13">
        <v>24.855599999999999</v>
      </c>
      <c r="Z169" s="13">
        <v>0</v>
      </c>
      <c r="AA169" s="13">
        <v>0</v>
      </c>
      <c r="AB169" s="13">
        <v>24.86</v>
      </c>
      <c r="AC169" s="13">
        <v>236.51</v>
      </c>
      <c r="AD169" s="13">
        <v>58.59</v>
      </c>
      <c r="AE169" s="13">
        <v>0</v>
      </c>
      <c r="AF169" s="13">
        <v>0</v>
      </c>
      <c r="AG169" s="13"/>
      <c r="AH169" s="13">
        <v>438.32000000000005</v>
      </c>
      <c r="AI169" s="14">
        <v>11398.130000000001</v>
      </c>
    </row>
    <row r="170" spans="2:35" x14ac:dyDescent="0.25">
      <c r="B170" s="25">
        <v>43559</v>
      </c>
      <c r="C170" s="7"/>
      <c r="D170" s="5"/>
      <c r="E170" s="12">
        <v>2800</v>
      </c>
      <c r="F170" s="12">
        <v>60.2</v>
      </c>
      <c r="G170" s="13">
        <v>12.642000000000001</v>
      </c>
      <c r="H170" s="13">
        <v>0</v>
      </c>
      <c r="I170" s="13">
        <v>0</v>
      </c>
      <c r="J170" s="13">
        <v>12.64</v>
      </c>
      <c r="K170" s="13">
        <v>55.89</v>
      </c>
      <c r="L170" s="13">
        <v>82.19</v>
      </c>
      <c r="M170" s="13">
        <v>0</v>
      </c>
      <c r="N170" s="13">
        <v>0</v>
      </c>
      <c r="O170" s="13"/>
      <c r="P170" s="13">
        <v>210.92000000000002</v>
      </c>
      <c r="Q170" s="14">
        <v>2589.08</v>
      </c>
      <c r="T170" s="25">
        <v>43559</v>
      </c>
      <c r="U170" s="7"/>
      <c r="V170" s="5"/>
      <c r="W170" s="12">
        <v>73825.58</v>
      </c>
      <c r="X170" s="12">
        <v>738.26</v>
      </c>
      <c r="Y170" s="13">
        <v>155.03459999999998</v>
      </c>
      <c r="Z170" s="13">
        <v>0</v>
      </c>
      <c r="AA170" s="13">
        <v>0</v>
      </c>
      <c r="AB170" s="13">
        <v>155.03</v>
      </c>
      <c r="AC170" s="13">
        <v>1475.15</v>
      </c>
      <c r="AD170" s="13">
        <v>365.44</v>
      </c>
      <c r="AE170" s="13">
        <v>365.44</v>
      </c>
      <c r="AF170" s="13">
        <v>0</v>
      </c>
      <c r="AG170" s="13"/>
      <c r="AH170" s="13">
        <v>3099.32</v>
      </c>
      <c r="AI170" s="14">
        <v>70726.259999999995</v>
      </c>
    </row>
    <row r="171" spans="2:35" x14ac:dyDescent="0.25">
      <c r="B171" s="25">
        <v>43560</v>
      </c>
      <c r="C171" s="7"/>
      <c r="D171" s="5"/>
      <c r="E171" s="12">
        <v>6875</v>
      </c>
      <c r="F171" s="12">
        <v>147.82</v>
      </c>
      <c r="G171" s="13">
        <v>31.042199999999998</v>
      </c>
      <c r="H171" s="13">
        <v>423.51</v>
      </c>
      <c r="I171" s="13">
        <v>44.468549999999993</v>
      </c>
      <c r="J171" s="13">
        <v>75.510000000000005</v>
      </c>
      <c r="K171" s="13">
        <v>135.11000000000001</v>
      </c>
      <c r="L171" s="13">
        <v>189.11</v>
      </c>
      <c r="M171" s="13">
        <v>0</v>
      </c>
      <c r="N171" s="13">
        <v>0</v>
      </c>
      <c r="O171" s="13"/>
      <c r="P171" s="13">
        <v>971.06000000000017</v>
      </c>
      <c r="Q171" s="14">
        <v>5903.94</v>
      </c>
      <c r="T171" s="25">
        <v>43560</v>
      </c>
      <c r="U171" s="7"/>
      <c r="V171" s="5"/>
      <c r="W171" s="12">
        <v>43820</v>
      </c>
      <c r="X171" s="12">
        <v>438.2</v>
      </c>
      <c r="Y171" s="13">
        <v>92.021999999999991</v>
      </c>
      <c r="Z171" s="13">
        <v>0</v>
      </c>
      <c r="AA171" s="13">
        <v>0</v>
      </c>
      <c r="AB171" s="13">
        <v>92.02</v>
      </c>
      <c r="AC171" s="13">
        <v>875.59</v>
      </c>
      <c r="AD171" s="13">
        <v>216.91</v>
      </c>
      <c r="AE171" s="13">
        <v>216.91</v>
      </c>
      <c r="AF171" s="13">
        <v>0</v>
      </c>
      <c r="AG171" s="13"/>
      <c r="AH171" s="13">
        <v>1839.63</v>
      </c>
      <c r="AI171" s="14">
        <v>41980.37</v>
      </c>
    </row>
    <row r="172" spans="2:35" x14ac:dyDescent="0.25">
      <c r="B172" s="25">
        <v>43561</v>
      </c>
      <c r="C172" s="7"/>
      <c r="D172" s="5"/>
      <c r="E172" s="12">
        <v>0</v>
      </c>
      <c r="F172" s="12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/>
      <c r="P172" s="13">
        <v>0</v>
      </c>
      <c r="Q172" s="14">
        <v>0</v>
      </c>
      <c r="T172" s="25">
        <v>43561</v>
      </c>
      <c r="U172" s="7"/>
      <c r="V172" s="5"/>
      <c r="W172" s="12">
        <v>0</v>
      </c>
      <c r="X172" s="12">
        <v>0</v>
      </c>
      <c r="Y172" s="13">
        <v>0</v>
      </c>
      <c r="Z172" s="13">
        <v>0</v>
      </c>
      <c r="AA172" s="13">
        <v>0</v>
      </c>
      <c r="AB172" s="13">
        <v>0</v>
      </c>
      <c r="AC172" s="13">
        <v>0</v>
      </c>
      <c r="AD172" s="13">
        <v>0</v>
      </c>
      <c r="AE172" s="13">
        <v>0</v>
      </c>
      <c r="AF172" s="13">
        <v>0</v>
      </c>
      <c r="AG172" s="13"/>
      <c r="AH172" s="13">
        <v>0</v>
      </c>
      <c r="AI172" s="14">
        <v>0</v>
      </c>
    </row>
    <row r="173" spans="2:35" x14ac:dyDescent="0.25">
      <c r="B173" s="25">
        <v>43562</v>
      </c>
      <c r="C173" s="7"/>
      <c r="D173" s="5"/>
      <c r="E173" s="12">
        <v>0</v>
      </c>
      <c r="F173" s="12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/>
      <c r="P173" s="13">
        <v>0</v>
      </c>
      <c r="Q173" s="14">
        <v>0</v>
      </c>
      <c r="T173" s="25">
        <v>43562</v>
      </c>
      <c r="U173" s="7"/>
      <c r="V173" s="5"/>
      <c r="W173" s="12">
        <v>0</v>
      </c>
      <c r="X173" s="12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  <c r="AE173" s="13">
        <v>0</v>
      </c>
      <c r="AF173" s="13">
        <v>0</v>
      </c>
      <c r="AG173" s="13"/>
      <c r="AH173" s="13">
        <v>0</v>
      </c>
      <c r="AI173" s="14">
        <v>0</v>
      </c>
    </row>
    <row r="174" spans="2:35" x14ac:dyDescent="0.25">
      <c r="B174" s="25">
        <v>43563</v>
      </c>
      <c r="C174" s="7"/>
      <c r="D174" s="5"/>
      <c r="E174" s="12">
        <v>12404.5</v>
      </c>
      <c r="F174" s="12">
        <v>266.7</v>
      </c>
      <c r="G174" s="13">
        <v>56.006999999999998</v>
      </c>
      <c r="H174" s="13">
        <v>702.35</v>
      </c>
      <c r="I174" s="13">
        <v>73.746750000000006</v>
      </c>
      <c r="J174" s="13">
        <v>129.74</v>
      </c>
      <c r="K174" s="13">
        <v>244.09</v>
      </c>
      <c r="L174" s="13">
        <v>343.06</v>
      </c>
      <c r="M174" s="13">
        <v>0</v>
      </c>
      <c r="N174" s="13">
        <v>0</v>
      </c>
      <c r="O174" s="13"/>
      <c r="P174" s="13">
        <v>1685.9399999999998</v>
      </c>
      <c r="Q174" s="14">
        <v>10718.56</v>
      </c>
      <c r="T174" s="25">
        <v>43563</v>
      </c>
      <c r="U174" s="7"/>
      <c r="V174" s="5"/>
      <c r="W174" s="12">
        <v>30423</v>
      </c>
      <c r="X174" s="12">
        <v>304.23</v>
      </c>
      <c r="Y174" s="13">
        <v>63.888300000000001</v>
      </c>
      <c r="Z174" s="13">
        <v>0</v>
      </c>
      <c r="AA174" s="13">
        <v>0</v>
      </c>
      <c r="AB174" s="13">
        <v>63.89</v>
      </c>
      <c r="AC174" s="13">
        <v>607.9</v>
      </c>
      <c r="AD174" s="13">
        <v>150.59</v>
      </c>
      <c r="AE174" s="13">
        <v>150.59</v>
      </c>
      <c r="AF174" s="13">
        <v>0</v>
      </c>
      <c r="AG174" s="13"/>
      <c r="AH174" s="13">
        <v>1277.1999999999998</v>
      </c>
      <c r="AI174" s="14">
        <v>29145.8</v>
      </c>
    </row>
    <row r="175" spans="2:35" x14ac:dyDescent="0.25">
      <c r="B175" s="25">
        <v>43564</v>
      </c>
      <c r="C175" s="7"/>
      <c r="D175" s="5"/>
      <c r="E175" s="12">
        <v>5267</v>
      </c>
      <c r="F175" s="12">
        <v>113.22999999999999</v>
      </c>
      <c r="G175" s="13">
        <v>23.778299999999998</v>
      </c>
      <c r="H175" s="13">
        <v>209.75</v>
      </c>
      <c r="I175" s="13">
        <v>22.02375</v>
      </c>
      <c r="J175" s="13">
        <v>67.83</v>
      </c>
      <c r="K175" s="13">
        <v>104.74000000000001</v>
      </c>
      <c r="L175" s="13">
        <v>148.32</v>
      </c>
      <c r="M175" s="13">
        <v>0</v>
      </c>
      <c r="N175" s="13">
        <v>0</v>
      </c>
      <c r="O175" s="13"/>
      <c r="P175" s="13">
        <v>643.87</v>
      </c>
      <c r="Q175" s="14">
        <v>4623.13</v>
      </c>
      <c r="T175" s="25">
        <v>43564</v>
      </c>
      <c r="U175" s="7"/>
      <c r="V175" s="5"/>
      <c r="W175" s="12">
        <v>24193.47</v>
      </c>
      <c r="X175" s="12">
        <v>241.93</v>
      </c>
      <c r="Y175" s="13">
        <v>50.805299999999995</v>
      </c>
      <c r="Z175" s="13">
        <v>0</v>
      </c>
      <c r="AA175" s="13">
        <v>0</v>
      </c>
      <c r="AB175" s="13">
        <v>50.81</v>
      </c>
      <c r="AC175" s="13">
        <v>483.42</v>
      </c>
      <c r="AD175" s="13">
        <v>119.76</v>
      </c>
      <c r="AE175" s="13">
        <v>119.76</v>
      </c>
      <c r="AF175" s="13">
        <v>0</v>
      </c>
      <c r="AG175" s="13"/>
      <c r="AH175" s="13">
        <v>1015.6800000000001</v>
      </c>
      <c r="AI175" s="14">
        <v>23177.79</v>
      </c>
    </row>
    <row r="176" spans="2:35" x14ac:dyDescent="0.25">
      <c r="B176" s="25">
        <v>43565</v>
      </c>
      <c r="C176" s="7"/>
      <c r="D176" s="5"/>
      <c r="E176" s="12">
        <v>1985</v>
      </c>
      <c r="F176" s="12">
        <v>42.68</v>
      </c>
      <c r="G176" s="13">
        <v>8.9627999999999997</v>
      </c>
      <c r="H176" s="13">
        <v>0</v>
      </c>
      <c r="I176" s="13">
        <v>0</v>
      </c>
      <c r="J176" s="13">
        <v>8.9600000000000009</v>
      </c>
      <c r="K176" s="13">
        <v>39.619999999999997</v>
      </c>
      <c r="L176" s="13">
        <v>58.27</v>
      </c>
      <c r="M176" s="13">
        <v>0</v>
      </c>
      <c r="N176" s="13">
        <v>0</v>
      </c>
      <c r="O176" s="13"/>
      <c r="P176" s="13">
        <v>149.53000000000003</v>
      </c>
      <c r="Q176" s="14">
        <v>1835.47</v>
      </c>
      <c r="T176" s="25">
        <v>43565</v>
      </c>
      <c r="U176" s="7"/>
      <c r="V176" s="5"/>
      <c r="W176" s="12">
        <v>37199.72</v>
      </c>
      <c r="X176" s="12">
        <v>372</v>
      </c>
      <c r="Y176" s="13">
        <v>78.12</v>
      </c>
      <c r="Z176" s="13">
        <v>0</v>
      </c>
      <c r="AA176" s="13">
        <v>0</v>
      </c>
      <c r="AB176" s="13">
        <v>78.12</v>
      </c>
      <c r="AC176" s="13">
        <v>743.3</v>
      </c>
      <c r="AD176" s="13">
        <v>184.14</v>
      </c>
      <c r="AE176" s="13">
        <v>184.14</v>
      </c>
      <c r="AF176" s="13">
        <v>0</v>
      </c>
      <c r="AG176" s="13"/>
      <c r="AH176" s="13">
        <v>1561.6999999999998</v>
      </c>
      <c r="AI176" s="14">
        <v>35638.020000000004</v>
      </c>
    </row>
    <row r="177" spans="2:35" x14ac:dyDescent="0.25">
      <c r="B177" s="25">
        <v>43566</v>
      </c>
      <c r="C177" s="7"/>
      <c r="D177" s="5"/>
      <c r="E177" s="12">
        <v>13150.99</v>
      </c>
      <c r="F177" s="12">
        <v>282.76</v>
      </c>
      <c r="G177" s="13">
        <v>59.379600000000003</v>
      </c>
      <c r="H177" s="13">
        <v>1057.74</v>
      </c>
      <c r="I177" s="13">
        <v>111.06270000000001</v>
      </c>
      <c r="J177" s="13">
        <v>170.44</v>
      </c>
      <c r="K177" s="13">
        <v>257.2</v>
      </c>
      <c r="L177" s="13">
        <v>354.30999999999995</v>
      </c>
      <c r="M177" s="13">
        <v>97.95</v>
      </c>
      <c r="N177" s="13">
        <v>0</v>
      </c>
      <c r="O177" s="13"/>
      <c r="P177" s="13">
        <v>2220.3999999999996</v>
      </c>
      <c r="Q177" s="14">
        <v>10930.59</v>
      </c>
      <c r="T177" s="25">
        <v>43566</v>
      </c>
      <c r="U177" s="7"/>
      <c r="V177" s="5"/>
      <c r="W177" s="12">
        <v>25511</v>
      </c>
      <c r="X177" s="12">
        <v>255.11</v>
      </c>
      <c r="Y177" s="13">
        <v>53.573100000000004</v>
      </c>
      <c r="Z177" s="13">
        <v>0</v>
      </c>
      <c r="AA177" s="13">
        <v>0</v>
      </c>
      <c r="AB177" s="13">
        <v>53.57</v>
      </c>
      <c r="AC177" s="13">
        <v>509.75</v>
      </c>
      <c r="AD177" s="13">
        <v>126.28</v>
      </c>
      <c r="AE177" s="13">
        <v>126.28</v>
      </c>
      <c r="AF177" s="13">
        <v>0</v>
      </c>
      <c r="AG177" s="13"/>
      <c r="AH177" s="13">
        <v>1070.99</v>
      </c>
      <c r="AI177" s="14">
        <v>24440.01</v>
      </c>
    </row>
    <row r="178" spans="2:35" x14ac:dyDescent="0.25">
      <c r="B178" s="25">
        <v>43567</v>
      </c>
      <c r="C178" s="7"/>
      <c r="D178" s="5"/>
      <c r="E178" s="12">
        <v>8515</v>
      </c>
      <c r="F178" s="12">
        <v>183.07</v>
      </c>
      <c r="G178" s="13">
        <v>38.444699999999997</v>
      </c>
      <c r="H178" s="13">
        <v>690.28</v>
      </c>
      <c r="I178" s="13">
        <v>72.479399999999998</v>
      </c>
      <c r="J178" s="13">
        <v>110.91999999999999</v>
      </c>
      <c r="K178" s="13">
        <v>166.51999999999998</v>
      </c>
      <c r="L178" s="13">
        <v>229.25</v>
      </c>
      <c r="M178" s="13">
        <v>0</v>
      </c>
      <c r="N178" s="13">
        <v>0</v>
      </c>
      <c r="O178" s="13"/>
      <c r="P178" s="13">
        <v>1380.04</v>
      </c>
      <c r="Q178" s="14">
        <v>7134.96</v>
      </c>
      <c r="T178" s="25">
        <v>43567</v>
      </c>
      <c r="U178" s="7"/>
      <c r="V178" s="5"/>
      <c r="W178" s="12">
        <v>11118</v>
      </c>
      <c r="X178" s="12">
        <v>111.18</v>
      </c>
      <c r="Y178" s="13">
        <v>23.347800000000003</v>
      </c>
      <c r="Z178" s="13">
        <v>0</v>
      </c>
      <c r="AA178" s="13">
        <v>0</v>
      </c>
      <c r="AB178" s="13">
        <v>23.35</v>
      </c>
      <c r="AC178" s="13">
        <v>222.16</v>
      </c>
      <c r="AD178" s="13">
        <v>55.03</v>
      </c>
      <c r="AE178" s="13">
        <v>0</v>
      </c>
      <c r="AF178" s="13">
        <v>0</v>
      </c>
      <c r="AG178" s="13"/>
      <c r="AH178" s="13">
        <v>411.72</v>
      </c>
      <c r="AI178" s="14">
        <v>10706.28</v>
      </c>
    </row>
    <row r="179" spans="2:35" x14ac:dyDescent="0.25">
      <c r="B179" s="25">
        <v>43568</v>
      </c>
      <c r="C179" s="7"/>
      <c r="D179" s="5"/>
      <c r="E179" s="12">
        <v>0</v>
      </c>
      <c r="F179" s="12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/>
      <c r="P179" s="13">
        <v>0</v>
      </c>
      <c r="Q179" s="14">
        <v>0</v>
      </c>
      <c r="T179" s="25">
        <v>43568</v>
      </c>
      <c r="U179" s="7"/>
      <c r="V179" s="5"/>
      <c r="W179" s="12">
        <v>0</v>
      </c>
      <c r="X179" s="12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0</v>
      </c>
      <c r="AD179" s="13">
        <v>0</v>
      </c>
      <c r="AE179" s="13">
        <v>0</v>
      </c>
      <c r="AF179" s="13">
        <v>0</v>
      </c>
      <c r="AG179" s="13"/>
      <c r="AH179" s="13">
        <v>0</v>
      </c>
      <c r="AI179" s="14">
        <v>0</v>
      </c>
    </row>
    <row r="180" spans="2:35" x14ac:dyDescent="0.25">
      <c r="B180" s="25">
        <v>43569</v>
      </c>
      <c r="C180" s="7"/>
      <c r="D180" s="5"/>
      <c r="E180" s="12">
        <v>0</v>
      </c>
      <c r="F180" s="12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/>
      <c r="P180" s="13">
        <v>0</v>
      </c>
      <c r="Q180" s="14">
        <v>0</v>
      </c>
      <c r="T180" s="25">
        <v>43569</v>
      </c>
      <c r="U180" s="7"/>
      <c r="V180" s="5"/>
      <c r="W180" s="12">
        <v>0</v>
      </c>
      <c r="X180" s="12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0</v>
      </c>
      <c r="AD180" s="13">
        <v>0</v>
      </c>
      <c r="AE180" s="13">
        <v>0</v>
      </c>
      <c r="AF180" s="13">
        <v>0</v>
      </c>
      <c r="AG180" s="13"/>
      <c r="AH180" s="13">
        <v>0</v>
      </c>
      <c r="AI180" s="14">
        <v>0</v>
      </c>
    </row>
    <row r="181" spans="2:35" x14ac:dyDescent="0.25">
      <c r="B181" s="25">
        <v>43570</v>
      </c>
      <c r="C181" s="7"/>
      <c r="D181" s="5"/>
      <c r="E181" s="12">
        <v>5200</v>
      </c>
      <c r="F181" s="12">
        <v>111.80000000000001</v>
      </c>
      <c r="G181" s="13">
        <v>23.478000000000002</v>
      </c>
      <c r="H181" s="13">
        <v>120.54</v>
      </c>
      <c r="I181" s="13">
        <v>12.656700000000001</v>
      </c>
      <c r="J181" s="13">
        <v>36.14</v>
      </c>
      <c r="K181" s="13">
        <v>103.2</v>
      </c>
      <c r="L181" s="13">
        <v>149.03</v>
      </c>
      <c r="M181" s="13">
        <v>0</v>
      </c>
      <c r="N181" s="13">
        <v>0</v>
      </c>
      <c r="O181" s="13"/>
      <c r="P181" s="13">
        <v>520.71</v>
      </c>
      <c r="Q181" s="14">
        <v>4679.29</v>
      </c>
      <c r="T181" s="25">
        <v>43570</v>
      </c>
      <c r="U181" s="7"/>
      <c r="V181" s="5"/>
      <c r="W181" s="12">
        <v>24897</v>
      </c>
      <c r="X181" s="12">
        <v>248.97</v>
      </c>
      <c r="Y181" s="13">
        <v>52.283699999999996</v>
      </c>
      <c r="Z181" s="13">
        <v>0</v>
      </c>
      <c r="AA181" s="13">
        <v>0</v>
      </c>
      <c r="AB181" s="13">
        <v>52.28</v>
      </c>
      <c r="AC181" s="13">
        <v>497.48</v>
      </c>
      <c r="AD181" s="13">
        <v>123.24</v>
      </c>
      <c r="AE181" s="13">
        <v>123.24</v>
      </c>
      <c r="AF181" s="13">
        <v>0</v>
      </c>
      <c r="AG181" s="13"/>
      <c r="AH181" s="13">
        <v>1045.21</v>
      </c>
      <c r="AI181" s="14">
        <v>23851.79</v>
      </c>
    </row>
    <row r="182" spans="2:35" x14ac:dyDescent="0.25">
      <c r="B182" s="25">
        <v>43571</v>
      </c>
      <c r="C182" s="7"/>
      <c r="D182" s="5"/>
      <c r="E182" s="12">
        <v>5000</v>
      </c>
      <c r="F182" s="12">
        <v>107.5</v>
      </c>
      <c r="G182" s="13">
        <v>22.574999999999999</v>
      </c>
      <c r="H182" s="13">
        <v>568.47</v>
      </c>
      <c r="I182" s="13">
        <v>59.689350000000005</v>
      </c>
      <c r="J182" s="13">
        <v>82.27</v>
      </c>
      <c r="K182" s="13">
        <v>96.96</v>
      </c>
      <c r="L182" s="13">
        <v>129.72</v>
      </c>
      <c r="M182" s="13">
        <v>0</v>
      </c>
      <c r="N182" s="13">
        <v>0</v>
      </c>
      <c r="O182" s="13"/>
      <c r="P182" s="13">
        <v>984.92</v>
      </c>
      <c r="Q182" s="14">
        <v>4015.08</v>
      </c>
      <c r="T182" s="25">
        <v>43571</v>
      </c>
      <c r="U182" s="7"/>
      <c r="V182" s="5"/>
      <c r="W182" s="12">
        <v>21347.8</v>
      </c>
      <c r="X182" s="12">
        <v>213.48</v>
      </c>
      <c r="Y182" s="13">
        <v>44.830799999999996</v>
      </c>
      <c r="Z182" s="13">
        <v>0</v>
      </c>
      <c r="AA182" s="13">
        <v>0</v>
      </c>
      <c r="AB182" s="13">
        <v>44.83</v>
      </c>
      <c r="AC182" s="13">
        <v>426.56</v>
      </c>
      <c r="AD182" s="13">
        <v>105.67</v>
      </c>
      <c r="AE182" s="13">
        <v>105.67</v>
      </c>
      <c r="AF182" s="13">
        <v>0</v>
      </c>
      <c r="AG182" s="13"/>
      <c r="AH182" s="13">
        <v>896.20999999999992</v>
      </c>
      <c r="AI182" s="14">
        <v>20451.59</v>
      </c>
    </row>
    <row r="183" spans="2:35" x14ac:dyDescent="0.25">
      <c r="B183" s="25">
        <v>43572</v>
      </c>
      <c r="C183" s="7"/>
      <c r="D183" s="5"/>
      <c r="E183" s="12">
        <v>5840</v>
      </c>
      <c r="F183" s="12">
        <v>125.56</v>
      </c>
      <c r="G183" s="13">
        <v>26.367600000000003</v>
      </c>
      <c r="H183" s="13">
        <v>497.57</v>
      </c>
      <c r="I183" s="13">
        <v>52.24485</v>
      </c>
      <c r="J183" s="13">
        <v>78.61</v>
      </c>
      <c r="K183" s="13">
        <v>114.08</v>
      </c>
      <c r="L183" s="13">
        <v>156.51</v>
      </c>
      <c r="M183" s="13">
        <v>0</v>
      </c>
      <c r="N183" s="13">
        <v>0</v>
      </c>
      <c r="O183" s="13"/>
      <c r="P183" s="13">
        <v>972.32999999999993</v>
      </c>
      <c r="Q183" s="14">
        <v>4867.67</v>
      </c>
      <c r="T183" s="25">
        <v>43572</v>
      </c>
      <c r="U183" s="7"/>
      <c r="V183" s="5"/>
      <c r="W183" s="12">
        <v>0</v>
      </c>
      <c r="X183" s="12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3"/>
      <c r="AH183" s="13">
        <v>0</v>
      </c>
      <c r="AI183" s="14">
        <v>0</v>
      </c>
    </row>
    <row r="184" spans="2:35" x14ac:dyDescent="0.25">
      <c r="B184" s="25">
        <v>43573</v>
      </c>
      <c r="C184" s="7"/>
      <c r="D184" s="5"/>
      <c r="E184" s="12">
        <v>0</v>
      </c>
      <c r="F184" s="12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/>
      <c r="P184" s="13">
        <v>0</v>
      </c>
      <c r="Q184" s="14">
        <v>0</v>
      </c>
      <c r="T184" s="25">
        <v>43573</v>
      </c>
      <c r="U184" s="7"/>
      <c r="V184" s="5"/>
      <c r="W184" s="12">
        <v>0</v>
      </c>
      <c r="X184" s="12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>
        <v>0</v>
      </c>
      <c r="AG184" s="13"/>
      <c r="AH184" s="13">
        <v>0</v>
      </c>
      <c r="AI184" s="14">
        <v>0</v>
      </c>
    </row>
    <row r="185" spans="2:35" x14ac:dyDescent="0.25">
      <c r="B185" s="25">
        <v>43574</v>
      </c>
      <c r="C185" s="7"/>
      <c r="D185" s="5"/>
      <c r="E185" s="12">
        <v>0</v>
      </c>
      <c r="F185" s="12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/>
      <c r="P185" s="13">
        <v>0</v>
      </c>
      <c r="Q185" s="14">
        <v>0</v>
      </c>
      <c r="T185" s="25">
        <v>43574</v>
      </c>
      <c r="U185" s="7"/>
      <c r="V185" s="5"/>
      <c r="W185" s="12">
        <v>0</v>
      </c>
      <c r="X185" s="12">
        <v>0</v>
      </c>
      <c r="Y185" s="13">
        <v>0</v>
      </c>
      <c r="Z185" s="13">
        <v>0</v>
      </c>
      <c r="AA185" s="13">
        <v>0</v>
      </c>
      <c r="AB185" s="13">
        <v>0</v>
      </c>
      <c r="AC185" s="13">
        <v>0</v>
      </c>
      <c r="AD185" s="13">
        <v>0</v>
      </c>
      <c r="AE185" s="13">
        <v>0</v>
      </c>
      <c r="AF185" s="13">
        <v>0</v>
      </c>
      <c r="AG185" s="13"/>
      <c r="AH185" s="13">
        <v>0</v>
      </c>
      <c r="AI185" s="14">
        <v>0</v>
      </c>
    </row>
    <row r="186" spans="2:35" x14ac:dyDescent="0.25">
      <c r="B186" s="25">
        <v>43575</v>
      </c>
      <c r="C186" s="7"/>
      <c r="D186" s="5"/>
      <c r="E186" s="12">
        <v>0</v>
      </c>
      <c r="F186" s="12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/>
      <c r="P186" s="13">
        <v>0</v>
      </c>
      <c r="Q186" s="14">
        <v>0</v>
      </c>
      <c r="T186" s="25">
        <v>43575</v>
      </c>
      <c r="U186" s="7"/>
      <c r="V186" s="5"/>
      <c r="W186" s="12">
        <v>0</v>
      </c>
      <c r="X186" s="12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0</v>
      </c>
      <c r="AG186" s="13"/>
      <c r="AH186" s="13">
        <v>0</v>
      </c>
      <c r="AI186" s="14">
        <v>0</v>
      </c>
    </row>
    <row r="187" spans="2:35" x14ac:dyDescent="0.25">
      <c r="B187" s="25">
        <v>43576</v>
      </c>
      <c r="C187" s="7"/>
      <c r="D187" s="5"/>
      <c r="E187" s="12">
        <v>0</v>
      </c>
      <c r="F187" s="12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/>
      <c r="P187" s="13">
        <v>0</v>
      </c>
      <c r="Q187" s="14">
        <v>0</v>
      </c>
      <c r="T187" s="25">
        <v>43576</v>
      </c>
      <c r="U187" s="7"/>
      <c r="V187" s="5"/>
      <c r="W187" s="12">
        <v>0</v>
      </c>
      <c r="X187" s="12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13">
        <v>0</v>
      </c>
      <c r="AF187" s="13">
        <v>0</v>
      </c>
      <c r="AG187" s="13"/>
      <c r="AH187" s="13">
        <v>0</v>
      </c>
      <c r="AI187" s="14">
        <v>0</v>
      </c>
    </row>
    <row r="188" spans="2:35" x14ac:dyDescent="0.25">
      <c r="B188" s="25">
        <v>43577</v>
      </c>
      <c r="C188" s="7"/>
      <c r="D188" s="5"/>
      <c r="E188" s="12">
        <v>9726</v>
      </c>
      <c r="F188" s="12">
        <v>209.12</v>
      </c>
      <c r="G188" s="13">
        <v>43.915200000000006</v>
      </c>
      <c r="H188" s="13">
        <v>469.55</v>
      </c>
      <c r="I188" s="13">
        <v>49.302750000000003</v>
      </c>
      <c r="J188" s="13">
        <v>142.53</v>
      </c>
      <c r="K188" s="13">
        <v>193.25</v>
      </c>
      <c r="L188" s="13">
        <v>271.42</v>
      </c>
      <c r="M188" s="13">
        <v>0</v>
      </c>
      <c r="N188" s="13">
        <v>0</v>
      </c>
      <c r="O188" s="13"/>
      <c r="P188" s="13">
        <v>1285.8700000000001</v>
      </c>
      <c r="Q188" s="14">
        <v>8440.1299999999992</v>
      </c>
      <c r="T188" s="25">
        <v>43577</v>
      </c>
      <c r="U188" s="7"/>
      <c r="V188" s="5"/>
      <c r="W188" s="12">
        <v>9716.33</v>
      </c>
      <c r="X188" s="12">
        <v>97.16</v>
      </c>
      <c r="Y188" s="13">
        <v>20.403599999999997</v>
      </c>
      <c r="Z188" s="13">
        <v>0</v>
      </c>
      <c r="AA188" s="13">
        <v>0</v>
      </c>
      <c r="AB188" s="13">
        <v>20.399999999999999</v>
      </c>
      <c r="AC188" s="13">
        <v>194.14</v>
      </c>
      <c r="AD188" s="13">
        <v>48.1</v>
      </c>
      <c r="AE188" s="13">
        <v>0</v>
      </c>
      <c r="AF188" s="13">
        <v>0</v>
      </c>
      <c r="AG188" s="13"/>
      <c r="AH188" s="13">
        <v>359.8</v>
      </c>
      <c r="AI188" s="14">
        <v>9356.5300000000007</v>
      </c>
    </row>
    <row r="189" spans="2:35" x14ac:dyDescent="0.25">
      <c r="B189" s="25">
        <v>43578</v>
      </c>
      <c r="C189" s="7"/>
      <c r="D189" s="5"/>
      <c r="E189" s="12">
        <v>2489</v>
      </c>
      <c r="F189" s="12">
        <v>53.51</v>
      </c>
      <c r="G189" s="13">
        <v>11.2371</v>
      </c>
      <c r="H189" s="13">
        <v>282.97000000000003</v>
      </c>
      <c r="I189" s="13">
        <v>29.711850000000005</v>
      </c>
      <c r="J189" s="13">
        <v>40.950000000000003</v>
      </c>
      <c r="K189" s="13">
        <v>48.27</v>
      </c>
      <c r="L189" s="13">
        <v>64.58</v>
      </c>
      <c r="M189" s="13">
        <v>0</v>
      </c>
      <c r="N189" s="13">
        <v>0</v>
      </c>
      <c r="O189" s="13"/>
      <c r="P189" s="13">
        <v>490.28</v>
      </c>
      <c r="Q189" s="14">
        <v>1998.72</v>
      </c>
      <c r="T189" s="25">
        <v>43578</v>
      </c>
      <c r="U189" s="7"/>
      <c r="V189" s="5"/>
      <c r="W189" s="12">
        <v>17568.29</v>
      </c>
      <c r="X189" s="12">
        <v>175.68</v>
      </c>
      <c r="Y189" s="13">
        <v>36.892800000000001</v>
      </c>
      <c r="Z189" s="13">
        <v>0</v>
      </c>
      <c r="AA189" s="13">
        <v>0</v>
      </c>
      <c r="AB189" s="13">
        <v>36.89</v>
      </c>
      <c r="AC189" s="13">
        <v>351.04</v>
      </c>
      <c r="AD189" s="13">
        <v>86.96</v>
      </c>
      <c r="AE189" s="13">
        <v>0</v>
      </c>
      <c r="AF189" s="13">
        <v>0</v>
      </c>
      <c r="AG189" s="13"/>
      <c r="AH189" s="13">
        <v>650.57000000000005</v>
      </c>
      <c r="AI189" s="14">
        <v>16917.72</v>
      </c>
    </row>
    <row r="190" spans="2:35" x14ac:dyDescent="0.25">
      <c r="B190" s="25">
        <v>43579</v>
      </c>
      <c r="C190" s="7"/>
      <c r="D190" s="5"/>
      <c r="E190" s="12">
        <v>2026</v>
      </c>
      <c r="F190" s="12">
        <v>43.56</v>
      </c>
      <c r="G190" s="13">
        <v>9.1476000000000006</v>
      </c>
      <c r="H190" s="13">
        <v>131.38999999999999</v>
      </c>
      <c r="I190" s="13">
        <v>13.795949999999998</v>
      </c>
      <c r="J190" s="13">
        <v>22.950000000000003</v>
      </c>
      <c r="K190" s="13">
        <v>39.799999999999997</v>
      </c>
      <c r="L190" s="13">
        <v>55.53</v>
      </c>
      <c r="M190" s="13">
        <v>0</v>
      </c>
      <c r="N190" s="13">
        <v>0</v>
      </c>
      <c r="O190" s="13"/>
      <c r="P190" s="13">
        <v>293.22999999999996</v>
      </c>
      <c r="Q190" s="14">
        <v>1732.77</v>
      </c>
      <c r="T190" s="25">
        <v>43579</v>
      </c>
      <c r="U190" s="7"/>
      <c r="V190" s="5"/>
      <c r="W190" s="12">
        <v>4780</v>
      </c>
      <c r="X190" s="12">
        <v>47.8</v>
      </c>
      <c r="Y190" s="13">
        <v>10.038</v>
      </c>
      <c r="Z190" s="13">
        <v>0</v>
      </c>
      <c r="AA190" s="13">
        <v>0</v>
      </c>
      <c r="AB190" s="13">
        <v>10.039999999999999</v>
      </c>
      <c r="AC190" s="13">
        <v>95.51</v>
      </c>
      <c r="AD190" s="13">
        <v>23.66</v>
      </c>
      <c r="AE190" s="13">
        <v>0</v>
      </c>
      <c r="AF190" s="13">
        <v>0</v>
      </c>
      <c r="AG190" s="13"/>
      <c r="AH190" s="13">
        <v>177.00999999999996</v>
      </c>
      <c r="AI190" s="14">
        <v>4602.99</v>
      </c>
    </row>
    <row r="191" spans="2:35" x14ac:dyDescent="0.25">
      <c r="B191" s="25">
        <v>43580</v>
      </c>
      <c r="C191" s="7"/>
      <c r="D191" s="5"/>
      <c r="E191" s="12">
        <v>0</v>
      </c>
      <c r="F191" s="12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/>
      <c r="P191" s="13">
        <v>0</v>
      </c>
      <c r="Q191" s="14">
        <v>0</v>
      </c>
      <c r="T191" s="25">
        <v>43580</v>
      </c>
      <c r="U191" s="7"/>
      <c r="V191" s="5"/>
      <c r="W191" s="12">
        <v>11242</v>
      </c>
      <c r="X191" s="12">
        <v>112.42</v>
      </c>
      <c r="Y191" s="13">
        <v>23.6082</v>
      </c>
      <c r="Z191" s="13">
        <v>0</v>
      </c>
      <c r="AA191" s="13">
        <v>0</v>
      </c>
      <c r="AB191" s="13">
        <v>23.61</v>
      </c>
      <c r="AC191" s="13">
        <v>224.63</v>
      </c>
      <c r="AD191" s="13">
        <v>55.65</v>
      </c>
      <c r="AE191" s="13">
        <v>0</v>
      </c>
      <c r="AF191" s="13">
        <v>0</v>
      </c>
      <c r="AG191" s="13"/>
      <c r="AH191" s="13">
        <v>416.30999999999995</v>
      </c>
      <c r="AI191" s="14">
        <v>10825.69</v>
      </c>
    </row>
    <row r="192" spans="2:35" x14ac:dyDescent="0.25">
      <c r="B192" s="25">
        <v>43581</v>
      </c>
      <c r="C192" s="7"/>
      <c r="D192" s="5"/>
      <c r="E192" s="12">
        <v>0</v>
      </c>
      <c r="F192" s="12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/>
      <c r="P192" s="13">
        <v>0</v>
      </c>
      <c r="Q192" s="14">
        <v>0</v>
      </c>
      <c r="T192" s="25">
        <v>43581</v>
      </c>
      <c r="U192" s="7"/>
      <c r="V192" s="5"/>
      <c r="W192" s="12">
        <v>6547</v>
      </c>
      <c r="X192" s="12">
        <v>65.47</v>
      </c>
      <c r="Y192" s="13">
        <v>13.748699999999999</v>
      </c>
      <c r="Z192" s="13">
        <v>0</v>
      </c>
      <c r="AA192" s="13">
        <v>0</v>
      </c>
      <c r="AB192" s="13">
        <v>13.75</v>
      </c>
      <c r="AC192" s="13">
        <v>130.82</v>
      </c>
      <c r="AD192" s="13">
        <v>32.409999999999997</v>
      </c>
      <c r="AE192" s="13">
        <v>0</v>
      </c>
      <c r="AF192" s="13">
        <v>0</v>
      </c>
      <c r="AG192" s="13"/>
      <c r="AH192" s="13">
        <v>242.45000000000005</v>
      </c>
      <c r="AI192" s="14">
        <v>6304.55</v>
      </c>
    </row>
    <row r="193" spans="2:35" x14ac:dyDescent="0.25">
      <c r="B193" s="25">
        <v>43582</v>
      </c>
      <c r="C193" s="7"/>
      <c r="D193" s="5"/>
      <c r="E193" s="12">
        <v>0</v>
      </c>
      <c r="F193" s="12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/>
      <c r="P193" s="13">
        <v>0</v>
      </c>
      <c r="Q193" s="14">
        <v>0</v>
      </c>
      <c r="T193" s="25">
        <v>43582</v>
      </c>
      <c r="U193" s="7"/>
      <c r="V193" s="5"/>
      <c r="W193" s="12">
        <v>0</v>
      </c>
      <c r="X193" s="12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  <c r="AD193" s="13">
        <v>0</v>
      </c>
      <c r="AE193" s="13">
        <v>0</v>
      </c>
      <c r="AF193" s="13">
        <v>0</v>
      </c>
      <c r="AG193" s="13"/>
      <c r="AH193" s="13">
        <v>0</v>
      </c>
      <c r="AI193" s="14">
        <v>0</v>
      </c>
    </row>
    <row r="194" spans="2:35" x14ac:dyDescent="0.25">
      <c r="B194" s="25">
        <v>43583</v>
      </c>
      <c r="C194" s="7"/>
      <c r="D194" s="5"/>
      <c r="E194" s="12">
        <v>0</v>
      </c>
      <c r="F194" s="12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/>
      <c r="P194" s="13">
        <v>0</v>
      </c>
      <c r="Q194" s="14">
        <v>0</v>
      </c>
      <c r="T194" s="25">
        <v>43583</v>
      </c>
      <c r="U194" s="7"/>
      <c r="V194" s="5"/>
      <c r="W194" s="12">
        <v>0</v>
      </c>
      <c r="X194" s="12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0</v>
      </c>
      <c r="AG194" s="13"/>
      <c r="AH194" s="13">
        <v>0</v>
      </c>
      <c r="AI194" s="14">
        <v>0</v>
      </c>
    </row>
    <row r="195" spans="2:35" x14ac:dyDescent="0.25">
      <c r="B195" s="25">
        <v>43584</v>
      </c>
      <c r="C195" s="7"/>
      <c r="D195" s="5"/>
      <c r="E195" s="12">
        <v>3206</v>
      </c>
      <c r="F195" s="12">
        <v>68.930000000000007</v>
      </c>
      <c r="G195" s="13">
        <v>14.475300000000002</v>
      </c>
      <c r="H195" s="13">
        <v>0</v>
      </c>
      <c r="I195" s="13">
        <v>0</v>
      </c>
      <c r="J195" s="13">
        <v>14.48</v>
      </c>
      <c r="K195" s="13">
        <v>63.99</v>
      </c>
      <c r="L195" s="13">
        <v>94.11</v>
      </c>
      <c r="M195" s="13">
        <v>0</v>
      </c>
      <c r="N195" s="13">
        <v>0</v>
      </c>
      <c r="O195" s="13"/>
      <c r="P195" s="13">
        <v>241.51</v>
      </c>
      <c r="Q195" s="14">
        <v>2964.49</v>
      </c>
      <c r="T195" s="25">
        <v>43584</v>
      </c>
      <c r="U195" s="7"/>
      <c r="V195" s="5"/>
      <c r="W195" s="12">
        <v>7113</v>
      </c>
      <c r="X195" s="12">
        <v>71.13</v>
      </c>
      <c r="Y195" s="13">
        <v>14.9373</v>
      </c>
      <c r="Z195" s="13">
        <v>0</v>
      </c>
      <c r="AA195" s="13">
        <v>0</v>
      </c>
      <c r="AB195" s="13">
        <v>14.94</v>
      </c>
      <c r="AC195" s="13">
        <v>142.13</v>
      </c>
      <c r="AD195" s="13">
        <v>35.21</v>
      </c>
      <c r="AE195" s="13">
        <v>0</v>
      </c>
      <c r="AF195" s="13">
        <v>0</v>
      </c>
      <c r="AG195" s="13"/>
      <c r="AH195" s="13">
        <v>263.40999999999997</v>
      </c>
      <c r="AI195" s="14">
        <v>6849.59</v>
      </c>
    </row>
    <row r="196" spans="2:35" x14ac:dyDescent="0.25">
      <c r="B196" s="25">
        <v>43585</v>
      </c>
      <c r="C196" s="7"/>
      <c r="D196" s="5"/>
      <c r="E196" s="12">
        <v>3726.99</v>
      </c>
      <c r="F196" s="12">
        <v>80.13</v>
      </c>
      <c r="G196" s="13">
        <v>16.827300000000001</v>
      </c>
      <c r="H196" s="13">
        <v>423.73</v>
      </c>
      <c r="I196" s="13">
        <v>44.49165</v>
      </c>
      <c r="J196" s="13">
        <v>61.32</v>
      </c>
      <c r="K196" s="13">
        <v>72.27</v>
      </c>
      <c r="L196" s="13">
        <v>96.69</v>
      </c>
      <c r="M196" s="13">
        <v>0</v>
      </c>
      <c r="N196" s="13">
        <v>0</v>
      </c>
      <c r="O196" s="13"/>
      <c r="P196" s="13">
        <v>734.1400000000001</v>
      </c>
      <c r="Q196" s="14">
        <v>2992.8499999999995</v>
      </c>
      <c r="T196" s="25">
        <v>43585</v>
      </c>
      <c r="U196" s="7"/>
      <c r="V196" s="5"/>
      <c r="W196" s="12">
        <v>18509</v>
      </c>
      <c r="X196" s="12">
        <v>185.09</v>
      </c>
      <c r="Y196" s="13">
        <v>38.868899999999996</v>
      </c>
      <c r="Z196" s="13">
        <v>0</v>
      </c>
      <c r="AA196" s="13">
        <v>0</v>
      </c>
      <c r="AB196" s="13">
        <v>38.869999999999997</v>
      </c>
      <c r="AC196" s="13">
        <v>369.84</v>
      </c>
      <c r="AD196" s="13">
        <v>91.62</v>
      </c>
      <c r="AE196" s="13">
        <v>91.62</v>
      </c>
      <c r="AF196" s="13">
        <v>0</v>
      </c>
      <c r="AG196" s="13"/>
      <c r="AH196" s="13">
        <v>777.04</v>
      </c>
      <c r="AI196" s="14">
        <v>17731.96</v>
      </c>
    </row>
    <row r="197" spans="2:35" x14ac:dyDescent="0.25">
      <c r="B197" s="25">
        <v>43586</v>
      </c>
      <c r="C197" s="7"/>
      <c r="D197" s="5"/>
      <c r="E197" s="12">
        <v>0</v>
      </c>
      <c r="F197" s="12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/>
      <c r="P197" s="13">
        <v>0</v>
      </c>
      <c r="Q197" s="14">
        <v>0</v>
      </c>
      <c r="T197" s="25">
        <v>43586</v>
      </c>
      <c r="U197" s="7"/>
      <c r="V197" s="5"/>
      <c r="W197" s="12">
        <v>0</v>
      </c>
      <c r="X197" s="12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>
        <v>0</v>
      </c>
      <c r="AE197" s="13">
        <v>0</v>
      </c>
      <c r="AF197" s="13">
        <v>0</v>
      </c>
      <c r="AG197" s="13"/>
      <c r="AH197" s="13">
        <v>0</v>
      </c>
      <c r="AI197" s="14">
        <v>0</v>
      </c>
    </row>
    <row r="198" spans="2:35" x14ac:dyDescent="0.25">
      <c r="C198" s="26">
        <v>0</v>
      </c>
      <c r="D198" s="27">
        <v>0</v>
      </c>
      <c r="E198" s="28">
        <v>96677.48</v>
      </c>
      <c r="F198" s="28">
        <v>2078.5899999999997</v>
      </c>
      <c r="G198" s="28">
        <v>436.50389999999999</v>
      </c>
      <c r="H198" s="28">
        <v>6076.92</v>
      </c>
      <c r="I198" s="28">
        <v>638.0766000000001</v>
      </c>
      <c r="J198" s="28">
        <v>1145.9099999999999</v>
      </c>
      <c r="K198" s="28">
        <v>1901.48</v>
      </c>
      <c r="L198" s="28">
        <v>2655.65</v>
      </c>
      <c r="M198" s="28">
        <v>97.95</v>
      </c>
      <c r="N198" s="28">
        <v>0</v>
      </c>
      <c r="O198" s="28">
        <v>0</v>
      </c>
      <c r="P198" s="28">
        <v>13956.499999999998</v>
      </c>
      <c r="Q198" s="28">
        <v>82720.980000000025</v>
      </c>
      <c r="U198" s="26">
        <v>0</v>
      </c>
      <c r="V198" s="27">
        <v>0</v>
      </c>
      <c r="W198" s="28">
        <v>389841.63999999996</v>
      </c>
      <c r="X198" s="28">
        <v>3898.41</v>
      </c>
      <c r="Y198" s="28">
        <v>818.66609999999991</v>
      </c>
      <c r="Z198" s="28">
        <v>0</v>
      </c>
      <c r="AA198" s="28">
        <v>0</v>
      </c>
      <c r="AB198" s="28">
        <v>818.67000000000007</v>
      </c>
      <c r="AC198" s="28">
        <v>7789.6200000000017</v>
      </c>
      <c r="AD198" s="28">
        <v>1929.7200000000003</v>
      </c>
      <c r="AE198" s="28">
        <v>1483.65</v>
      </c>
      <c r="AF198" s="28">
        <v>0</v>
      </c>
      <c r="AG198" s="28">
        <v>0</v>
      </c>
      <c r="AH198" s="28">
        <v>15920.07</v>
      </c>
      <c r="AI198" s="28">
        <v>373921.57000000007</v>
      </c>
    </row>
    <row r="199" spans="2:35" x14ac:dyDescent="0.25">
      <c r="C199" s="6"/>
      <c r="D199" s="6"/>
      <c r="E199" s="8"/>
      <c r="F199" s="29">
        <v>2078.5899999999997</v>
      </c>
      <c r="G199" s="30">
        <v>436.50389999999993</v>
      </c>
      <c r="H199" s="29">
        <v>6076.92</v>
      </c>
      <c r="I199" s="30">
        <v>638.07659999999998</v>
      </c>
      <c r="J199" s="9"/>
      <c r="K199" s="8"/>
      <c r="L199" s="8"/>
      <c r="M199" s="8"/>
      <c r="N199" s="10">
        <v>0</v>
      </c>
      <c r="O199" s="11"/>
      <c r="P199" s="8"/>
      <c r="Q199" s="8"/>
      <c r="U199" s="6"/>
      <c r="V199" s="6"/>
      <c r="W199" s="8"/>
      <c r="X199" s="29">
        <v>3898.41</v>
      </c>
      <c r="Y199" s="30">
        <v>818.66609999999991</v>
      </c>
      <c r="Z199" s="29">
        <v>0</v>
      </c>
      <c r="AA199" s="30">
        <v>0</v>
      </c>
      <c r="AB199" s="9"/>
      <c r="AC199" s="8"/>
      <c r="AD199" s="8"/>
      <c r="AE199" s="8"/>
      <c r="AF199" s="10">
        <v>0</v>
      </c>
      <c r="AG199" s="11"/>
      <c r="AH199" s="8"/>
      <c r="AI199" s="8"/>
    </row>
    <row r="200" spans="2:35" x14ac:dyDescent="0.25">
      <c r="C200" s="6"/>
      <c r="D200" s="6"/>
      <c r="E200" s="8"/>
      <c r="F200" s="29">
        <v>0</v>
      </c>
      <c r="G200" s="9"/>
      <c r="H200" s="29">
        <v>0</v>
      </c>
      <c r="I200" s="9"/>
      <c r="J200" s="9"/>
      <c r="K200" s="31">
        <v>0</v>
      </c>
      <c r="L200" s="8"/>
      <c r="M200" s="8"/>
      <c r="N200" s="8"/>
      <c r="O200" s="8"/>
      <c r="P200" s="8"/>
      <c r="Q200" s="8"/>
      <c r="U200" s="6"/>
      <c r="V200" s="6"/>
      <c r="W200" s="8"/>
      <c r="X200" s="29">
        <v>0</v>
      </c>
      <c r="Y200" s="9"/>
      <c r="Z200" s="29">
        <v>0</v>
      </c>
      <c r="AA200" s="9"/>
      <c r="AB200" s="9"/>
      <c r="AC200" s="31">
        <v>0</v>
      </c>
      <c r="AD200" s="8"/>
      <c r="AE200" s="8"/>
      <c r="AF200" s="8"/>
      <c r="AG200" s="8"/>
      <c r="AH200" s="8"/>
      <c r="AI200" s="8"/>
    </row>
    <row r="205" spans="2:35" x14ac:dyDescent="0.25">
      <c r="B205" s="93" t="s">
        <v>49</v>
      </c>
      <c r="C205" s="93"/>
      <c r="D205" s="93"/>
      <c r="E205" s="93"/>
      <c r="F205" s="93"/>
      <c r="G205" s="93"/>
      <c r="H205" s="94"/>
      <c r="I205" s="20" t="s">
        <v>44</v>
      </c>
      <c r="J205" s="95" t="s">
        <v>38</v>
      </c>
      <c r="K205" s="96"/>
      <c r="L205" s="96"/>
      <c r="M205" s="96"/>
      <c r="N205" s="96"/>
      <c r="O205" s="96"/>
      <c r="P205" s="96"/>
      <c r="Q205" s="96"/>
      <c r="T205" s="93" t="s">
        <v>45</v>
      </c>
      <c r="U205" s="93"/>
      <c r="V205" s="93"/>
      <c r="W205" s="93"/>
      <c r="X205" s="93"/>
      <c r="Y205" s="93"/>
      <c r="Z205" s="94"/>
      <c r="AA205" s="20" t="s">
        <v>44</v>
      </c>
      <c r="AB205" s="95" t="s">
        <v>38</v>
      </c>
      <c r="AC205" s="96"/>
      <c r="AD205" s="96"/>
      <c r="AE205" s="96"/>
      <c r="AF205" s="96"/>
      <c r="AG205" s="96"/>
      <c r="AH205" s="96"/>
      <c r="AI205" s="96"/>
    </row>
    <row r="206" spans="2:35" x14ac:dyDescent="0.25">
      <c r="B206" s="91" t="s">
        <v>35</v>
      </c>
      <c r="C206" s="91"/>
      <c r="D206" s="91"/>
      <c r="E206" s="91"/>
      <c r="F206" s="91"/>
      <c r="G206" s="91"/>
      <c r="H206" s="91"/>
      <c r="I206" s="92"/>
      <c r="J206" s="91"/>
      <c r="K206" s="91"/>
      <c r="L206" s="91"/>
      <c r="M206" s="91"/>
      <c r="N206" s="91"/>
      <c r="O206" s="91"/>
      <c r="P206" s="91"/>
      <c r="Q206" s="91"/>
      <c r="T206" s="91" t="s">
        <v>35</v>
      </c>
      <c r="U206" s="91"/>
      <c r="V206" s="91"/>
      <c r="W206" s="91"/>
      <c r="X206" s="91"/>
      <c r="Y206" s="91"/>
      <c r="Z206" s="91"/>
      <c r="AA206" s="92"/>
      <c r="AB206" s="91"/>
      <c r="AC206" s="91"/>
      <c r="AD206" s="91"/>
      <c r="AE206" s="91"/>
      <c r="AF206" s="91"/>
      <c r="AG206" s="91"/>
      <c r="AH206" s="91"/>
      <c r="AI206" s="91"/>
    </row>
    <row r="207" spans="2:35" x14ac:dyDescent="0.25">
      <c r="B207" s="21" t="s">
        <v>15</v>
      </c>
      <c r="C207" s="22" t="s">
        <v>16</v>
      </c>
      <c r="D207" s="21" t="s">
        <v>17</v>
      </c>
      <c r="E207" s="21" t="s">
        <v>18</v>
      </c>
      <c r="F207" s="21" t="s">
        <v>19</v>
      </c>
      <c r="G207" s="21" t="s">
        <v>20</v>
      </c>
      <c r="H207" s="21" t="s">
        <v>21</v>
      </c>
      <c r="I207" s="21" t="s">
        <v>22</v>
      </c>
      <c r="J207" s="23" t="s">
        <v>31</v>
      </c>
      <c r="K207" s="21" t="s">
        <v>23</v>
      </c>
      <c r="L207" s="21" t="s">
        <v>24</v>
      </c>
      <c r="M207" s="21" t="s">
        <v>25</v>
      </c>
      <c r="N207" s="21" t="s">
        <v>26</v>
      </c>
      <c r="O207" s="21" t="s">
        <v>27</v>
      </c>
      <c r="P207" s="23" t="s">
        <v>28</v>
      </c>
      <c r="Q207" s="23" t="s">
        <v>29</v>
      </c>
      <c r="T207" s="21" t="s">
        <v>15</v>
      </c>
      <c r="U207" s="22" t="s">
        <v>16</v>
      </c>
      <c r="V207" s="21" t="s">
        <v>17</v>
      </c>
      <c r="W207" s="21" t="s">
        <v>18</v>
      </c>
      <c r="X207" s="21" t="s">
        <v>19</v>
      </c>
      <c r="Y207" s="21" t="s">
        <v>20</v>
      </c>
      <c r="Z207" s="21" t="s">
        <v>21</v>
      </c>
      <c r="AA207" s="21" t="s">
        <v>22</v>
      </c>
      <c r="AB207" s="23" t="s">
        <v>31</v>
      </c>
      <c r="AC207" s="21" t="s">
        <v>23</v>
      </c>
      <c r="AD207" s="21" t="s">
        <v>24</v>
      </c>
      <c r="AE207" s="21" t="s">
        <v>25</v>
      </c>
      <c r="AF207" s="21" t="s">
        <v>26</v>
      </c>
      <c r="AG207" s="21" t="s">
        <v>27</v>
      </c>
      <c r="AH207" s="23" t="s">
        <v>28</v>
      </c>
      <c r="AI207" s="23" t="s">
        <v>29</v>
      </c>
    </row>
    <row r="208" spans="2:35" x14ac:dyDescent="0.25">
      <c r="B208" s="24">
        <v>43556</v>
      </c>
      <c r="C208" s="7"/>
      <c r="D208" s="5"/>
      <c r="E208" s="12">
        <v>19799.54</v>
      </c>
      <c r="F208" s="12">
        <v>425.69</v>
      </c>
      <c r="G208" s="13">
        <v>89.394899999999993</v>
      </c>
      <c r="H208" s="13">
        <v>1828.36</v>
      </c>
      <c r="I208" s="13">
        <v>191.9778</v>
      </c>
      <c r="J208" s="13">
        <v>281.36</v>
      </c>
      <c r="K208" s="13">
        <v>386.06</v>
      </c>
      <c r="L208" s="13">
        <v>526.36</v>
      </c>
      <c r="M208" s="13">
        <v>175.45</v>
      </c>
      <c r="N208" s="13">
        <v>0</v>
      </c>
      <c r="O208" s="13"/>
      <c r="P208" s="13">
        <v>3623.28</v>
      </c>
      <c r="Q208" s="14">
        <v>16176.26</v>
      </c>
      <c r="T208" s="24">
        <v>43556</v>
      </c>
      <c r="U208" s="7"/>
      <c r="V208" s="5"/>
      <c r="W208" s="12">
        <v>8373</v>
      </c>
      <c r="X208" s="12">
        <v>83.73</v>
      </c>
      <c r="Y208" s="13">
        <v>17.583300000000001</v>
      </c>
      <c r="Z208" s="13">
        <v>0</v>
      </c>
      <c r="AA208" s="13">
        <v>0</v>
      </c>
      <c r="AB208" s="13">
        <v>17.579999999999998</v>
      </c>
      <c r="AC208" s="13">
        <v>167.31</v>
      </c>
      <c r="AD208" s="13">
        <v>41.45</v>
      </c>
      <c r="AE208" s="13">
        <v>0</v>
      </c>
      <c r="AF208" s="13">
        <v>0</v>
      </c>
      <c r="AG208" s="13"/>
      <c r="AH208" s="13">
        <v>310.07</v>
      </c>
      <c r="AI208" s="14">
        <v>8062.93</v>
      </c>
    </row>
    <row r="209" spans="2:35" x14ac:dyDescent="0.25">
      <c r="B209" s="25">
        <v>43557</v>
      </c>
      <c r="C209" s="7"/>
      <c r="D209" s="5"/>
      <c r="E209" s="12">
        <v>0</v>
      </c>
      <c r="F209" s="12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/>
      <c r="P209" s="13">
        <v>0</v>
      </c>
      <c r="Q209" s="14">
        <v>0</v>
      </c>
      <c r="T209" s="25">
        <v>43557</v>
      </c>
      <c r="U209" s="7"/>
      <c r="V209" s="5"/>
      <c r="W209" s="12">
        <v>0</v>
      </c>
      <c r="X209" s="12">
        <v>0</v>
      </c>
      <c r="Y209" s="13">
        <v>0</v>
      </c>
      <c r="Z209" s="13">
        <v>0</v>
      </c>
      <c r="AA209" s="13">
        <v>0</v>
      </c>
      <c r="AB209" s="13">
        <v>0</v>
      </c>
      <c r="AC209" s="13">
        <v>0</v>
      </c>
      <c r="AD209" s="13">
        <v>0</v>
      </c>
      <c r="AE209" s="13">
        <v>0</v>
      </c>
      <c r="AF209" s="13">
        <v>0</v>
      </c>
      <c r="AG209" s="13"/>
      <c r="AH209" s="13">
        <v>0</v>
      </c>
      <c r="AI209" s="14">
        <v>0</v>
      </c>
    </row>
    <row r="210" spans="2:35" x14ac:dyDescent="0.25">
      <c r="B210" s="25">
        <v>43558</v>
      </c>
      <c r="C210" s="7"/>
      <c r="D210" s="5"/>
      <c r="E210" s="12">
        <v>9859.67</v>
      </c>
      <c r="F210" s="12">
        <v>211.98</v>
      </c>
      <c r="G210" s="13">
        <v>44.515799999999999</v>
      </c>
      <c r="H210" s="13">
        <v>848.95</v>
      </c>
      <c r="I210" s="13">
        <v>89.139750000000006</v>
      </c>
      <c r="J210" s="13">
        <v>133.65</v>
      </c>
      <c r="K210" s="13">
        <v>192.55</v>
      </c>
      <c r="L210" s="13">
        <v>263.95999999999998</v>
      </c>
      <c r="M210" s="13">
        <v>0</v>
      </c>
      <c r="N210" s="13">
        <v>0</v>
      </c>
      <c r="O210" s="13"/>
      <c r="P210" s="13">
        <v>1651.0900000000001</v>
      </c>
      <c r="Q210" s="14">
        <v>8208.58</v>
      </c>
      <c r="T210" s="25">
        <v>43558</v>
      </c>
      <c r="U210" s="7"/>
      <c r="V210" s="5"/>
      <c r="W210" s="12">
        <v>2147</v>
      </c>
      <c r="X210" s="12">
        <v>21.47</v>
      </c>
      <c r="Y210" s="13">
        <v>4.5087000000000002</v>
      </c>
      <c r="Z210" s="13">
        <v>0</v>
      </c>
      <c r="AA210" s="13">
        <v>0</v>
      </c>
      <c r="AB210" s="13">
        <v>4.51</v>
      </c>
      <c r="AC210" s="13">
        <v>42.9</v>
      </c>
      <c r="AD210" s="13">
        <v>0</v>
      </c>
      <c r="AE210" s="13">
        <v>0</v>
      </c>
      <c r="AF210" s="13">
        <v>0</v>
      </c>
      <c r="AG210" s="13"/>
      <c r="AH210" s="13">
        <v>68.88</v>
      </c>
      <c r="AI210" s="14">
        <v>2078.12</v>
      </c>
    </row>
    <row r="211" spans="2:35" x14ac:dyDescent="0.25">
      <c r="B211" s="25">
        <v>43559</v>
      </c>
      <c r="C211" s="7"/>
      <c r="D211" s="5"/>
      <c r="E211" s="12">
        <v>0</v>
      </c>
      <c r="F211" s="12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/>
      <c r="P211" s="13">
        <v>0</v>
      </c>
      <c r="Q211" s="14">
        <v>0</v>
      </c>
      <c r="T211" s="25">
        <v>43559</v>
      </c>
      <c r="U211" s="7"/>
      <c r="V211" s="5"/>
      <c r="W211" s="12">
        <v>20508</v>
      </c>
      <c r="X211" s="12">
        <v>205.08</v>
      </c>
      <c r="Y211" s="13">
        <v>43.066800000000001</v>
      </c>
      <c r="Z211" s="13">
        <v>0</v>
      </c>
      <c r="AA211" s="13">
        <v>0</v>
      </c>
      <c r="AB211" s="13">
        <v>43.07</v>
      </c>
      <c r="AC211" s="13">
        <v>409.78</v>
      </c>
      <c r="AD211" s="13">
        <v>101.51</v>
      </c>
      <c r="AE211" s="13">
        <v>101.51</v>
      </c>
      <c r="AF211" s="13">
        <v>0</v>
      </c>
      <c r="AG211" s="13"/>
      <c r="AH211" s="13">
        <v>860.95</v>
      </c>
      <c r="AI211" s="14">
        <v>19647.05</v>
      </c>
    </row>
    <row r="212" spans="2:35" x14ac:dyDescent="0.25">
      <c r="B212" s="25">
        <v>43560</v>
      </c>
      <c r="C212" s="7"/>
      <c r="D212" s="5"/>
      <c r="E212" s="12">
        <v>0</v>
      </c>
      <c r="F212" s="12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/>
      <c r="P212" s="13">
        <v>0</v>
      </c>
      <c r="Q212" s="14">
        <v>0</v>
      </c>
      <c r="T212" s="25">
        <v>43560</v>
      </c>
      <c r="U212" s="7"/>
      <c r="V212" s="5"/>
      <c r="W212" s="12">
        <v>27652.44</v>
      </c>
      <c r="X212" s="12">
        <v>276.52999999999997</v>
      </c>
      <c r="Y212" s="13">
        <v>58.071299999999994</v>
      </c>
      <c r="Z212" s="13">
        <v>0</v>
      </c>
      <c r="AA212" s="13">
        <v>0</v>
      </c>
      <c r="AB212" s="13">
        <v>58.07</v>
      </c>
      <c r="AC212" s="13">
        <v>552.54</v>
      </c>
      <c r="AD212" s="13">
        <v>136.88</v>
      </c>
      <c r="AE212" s="13">
        <v>136.88</v>
      </c>
      <c r="AF212" s="13">
        <v>0</v>
      </c>
      <c r="AG212" s="13"/>
      <c r="AH212" s="13">
        <v>1160.9000000000001</v>
      </c>
      <c r="AI212" s="14">
        <v>26491.539999999997</v>
      </c>
    </row>
    <row r="213" spans="2:35" x14ac:dyDescent="0.25">
      <c r="B213" s="25">
        <v>43561</v>
      </c>
      <c r="C213" s="7"/>
      <c r="D213" s="5"/>
      <c r="E213" s="12">
        <v>0</v>
      </c>
      <c r="F213" s="12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/>
      <c r="P213" s="13">
        <v>0</v>
      </c>
      <c r="Q213" s="14">
        <v>0</v>
      </c>
      <c r="T213" s="25">
        <v>43561</v>
      </c>
      <c r="U213" s="7"/>
      <c r="V213" s="5"/>
      <c r="W213" s="12">
        <v>0</v>
      </c>
      <c r="X213" s="12">
        <v>0</v>
      </c>
      <c r="Y213" s="13">
        <v>0</v>
      </c>
      <c r="Z213" s="13">
        <v>0</v>
      </c>
      <c r="AA213" s="13">
        <v>0</v>
      </c>
      <c r="AB213" s="13">
        <v>0</v>
      </c>
      <c r="AC213" s="13">
        <v>0</v>
      </c>
      <c r="AD213" s="13">
        <v>0</v>
      </c>
      <c r="AE213" s="13">
        <v>0</v>
      </c>
      <c r="AF213" s="13">
        <v>0</v>
      </c>
      <c r="AG213" s="13"/>
      <c r="AH213" s="13">
        <v>0</v>
      </c>
      <c r="AI213" s="14">
        <v>0</v>
      </c>
    </row>
    <row r="214" spans="2:35" x14ac:dyDescent="0.25">
      <c r="B214" s="25">
        <v>43562</v>
      </c>
      <c r="C214" s="7"/>
      <c r="D214" s="5"/>
      <c r="E214" s="12">
        <v>0</v>
      </c>
      <c r="F214" s="12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/>
      <c r="P214" s="13">
        <v>0</v>
      </c>
      <c r="Q214" s="14">
        <v>0</v>
      </c>
      <c r="T214" s="25">
        <v>43562</v>
      </c>
      <c r="U214" s="7"/>
      <c r="V214" s="5"/>
      <c r="W214" s="12">
        <v>0</v>
      </c>
      <c r="X214" s="12">
        <v>0</v>
      </c>
      <c r="Y214" s="13">
        <v>0</v>
      </c>
      <c r="Z214" s="13">
        <v>0</v>
      </c>
      <c r="AA214" s="13">
        <v>0</v>
      </c>
      <c r="AB214" s="13">
        <v>0</v>
      </c>
      <c r="AC214" s="13">
        <v>0</v>
      </c>
      <c r="AD214" s="13">
        <v>0</v>
      </c>
      <c r="AE214" s="13">
        <v>0</v>
      </c>
      <c r="AF214" s="13">
        <v>0</v>
      </c>
      <c r="AG214" s="13"/>
      <c r="AH214" s="13">
        <v>0</v>
      </c>
      <c r="AI214" s="14">
        <v>0</v>
      </c>
    </row>
    <row r="215" spans="2:35" x14ac:dyDescent="0.25">
      <c r="B215" s="25">
        <v>43563</v>
      </c>
      <c r="C215" s="7"/>
      <c r="D215" s="5"/>
      <c r="E215" s="12">
        <v>0</v>
      </c>
      <c r="F215" s="12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/>
      <c r="P215" s="13">
        <v>0</v>
      </c>
      <c r="Q215" s="14">
        <v>0</v>
      </c>
      <c r="T215" s="25">
        <v>43563</v>
      </c>
      <c r="U215" s="7"/>
      <c r="V215" s="5"/>
      <c r="W215" s="12">
        <v>32398</v>
      </c>
      <c r="X215" s="12">
        <v>323.98</v>
      </c>
      <c r="Y215" s="13">
        <v>68.035799999999995</v>
      </c>
      <c r="Z215" s="13">
        <v>0</v>
      </c>
      <c r="AA215" s="13">
        <v>0</v>
      </c>
      <c r="AB215" s="13">
        <v>68.040000000000006</v>
      </c>
      <c r="AC215" s="13">
        <v>647.36</v>
      </c>
      <c r="AD215" s="13">
        <v>160.37</v>
      </c>
      <c r="AE215" s="13">
        <v>160.37</v>
      </c>
      <c r="AF215" s="13">
        <v>0</v>
      </c>
      <c r="AG215" s="13"/>
      <c r="AH215" s="13">
        <v>1360.12</v>
      </c>
      <c r="AI215" s="14">
        <v>31037.88</v>
      </c>
    </row>
    <row r="216" spans="2:35" x14ac:dyDescent="0.25">
      <c r="B216" s="25">
        <v>43564</v>
      </c>
      <c r="C216" s="7"/>
      <c r="D216" s="5"/>
      <c r="E216" s="12">
        <v>0</v>
      </c>
      <c r="F216" s="12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/>
      <c r="P216" s="13">
        <v>0</v>
      </c>
      <c r="Q216" s="14">
        <v>0</v>
      </c>
      <c r="T216" s="25">
        <v>43564</v>
      </c>
      <c r="U216" s="7"/>
      <c r="V216" s="5"/>
      <c r="W216" s="12">
        <v>12397.65</v>
      </c>
      <c r="X216" s="12">
        <v>123.98</v>
      </c>
      <c r="Y216" s="13">
        <v>26.035799999999998</v>
      </c>
      <c r="Z216" s="13">
        <v>0</v>
      </c>
      <c r="AA216" s="13">
        <v>0</v>
      </c>
      <c r="AB216" s="13">
        <v>26.04</v>
      </c>
      <c r="AC216" s="13">
        <v>247.72</v>
      </c>
      <c r="AD216" s="13">
        <v>61.37</v>
      </c>
      <c r="AE216" s="13">
        <v>0</v>
      </c>
      <c r="AF216" s="13">
        <v>0</v>
      </c>
      <c r="AG216" s="13"/>
      <c r="AH216" s="13">
        <v>459.11</v>
      </c>
      <c r="AI216" s="14">
        <v>11938.539999999999</v>
      </c>
    </row>
    <row r="217" spans="2:35" x14ac:dyDescent="0.25">
      <c r="B217" s="25">
        <v>43565</v>
      </c>
      <c r="C217" s="7"/>
      <c r="D217" s="5"/>
      <c r="E217" s="12">
        <v>18582</v>
      </c>
      <c r="F217" s="12">
        <v>399.52</v>
      </c>
      <c r="G217" s="13">
        <v>83.899200000000008</v>
      </c>
      <c r="H217" s="13">
        <v>1791.89</v>
      </c>
      <c r="I217" s="13">
        <v>188.14845000000003</v>
      </c>
      <c r="J217" s="13">
        <v>272.06</v>
      </c>
      <c r="K217" s="13">
        <v>361.94</v>
      </c>
      <c r="L217" s="13">
        <v>491.72</v>
      </c>
      <c r="M217" s="13">
        <v>163.91</v>
      </c>
      <c r="N217" s="13">
        <v>0</v>
      </c>
      <c r="O217" s="13"/>
      <c r="P217" s="13">
        <v>3481.0400000000004</v>
      </c>
      <c r="Q217" s="14">
        <v>15100.96</v>
      </c>
      <c r="T217" s="25">
        <v>43565</v>
      </c>
      <c r="U217" s="7"/>
      <c r="V217" s="5"/>
      <c r="W217" s="12">
        <v>52170.25</v>
      </c>
      <c r="X217" s="12">
        <v>521.70000000000005</v>
      </c>
      <c r="Y217" s="13">
        <v>109.557</v>
      </c>
      <c r="Z217" s="13">
        <v>0</v>
      </c>
      <c r="AA217" s="13">
        <v>0</v>
      </c>
      <c r="AB217" s="13">
        <v>109.56</v>
      </c>
      <c r="AC217" s="13">
        <v>1042.44</v>
      </c>
      <c r="AD217" s="13">
        <v>258.24</v>
      </c>
      <c r="AE217" s="13">
        <v>258.24</v>
      </c>
      <c r="AF217" s="13">
        <v>0</v>
      </c>
      <c r="AG217" s="13"/>
      <c r="AH217" s="13">
        <v>2190.1800000000003</v>
      </c>
      <c r="AI217" s="14">
        <v>49980.07</v>
      </c>
    </row>
    <row r="218" spans="2:35" x14ac:dyDescent="0.25">
      <c r="B218" s="25">
        <v>43566</v>
      </c>
      <c r="C218" s="7"/>
      <c r="D218" s="5"/>
      <c r="E218" s="12">
        <v>11169</v>
      </c>
      <c r="F218" s="12">
        <v>240.14</v>
      </c>
      <c r="G218" s="13">
        <v>50.429399999999994</v>
      </c>
      <c r="H218" s="13">
        <v>1229.3399999999999</v>
      </c>
      <c r="I218" s="13">
        <v>129.08070000000001</v>
      </c>
      <c r="J218" s="13">
        <v>179.51</v>
      </c>
      <c r="K218" s="13">
        <v>216.79</v>
      </c>
      <c r="L218" s="13">
        <v>290.99</v>
      </c>
      <c r="M218" s="13">
        <v>97</v>
      </c>
      <c r="N218" s="13">
        <v>0</v>
      </c>
      <c r="O218" s="13"/>
      <c r="P218" s="13">
        <v>2253.77</v>
      </c>
      <c r="Q218" s="14">
        <v>8915.23</v>
      </c>
      <c r="T218" s="25">
        <v>43566</v>
      </c>
      <c r="U218" s="7"/>
      <c r="V218" s="5"/>
      <c r="W218" s="12">
        <v>14434.5</v>
      </c>
      <c r="X218" s="12">
        <v>144.35</v>
      </c>
      <c r="Y218" s="13">
        <v>30.313499999999998</v>
      </c>
      <c r="Z218" s="13">
        <v>0</v>
      </c>
      <c r="AA218" s="13">
        <v>0</v>
      </c>
      <c r="AB218" s="13">
        <v>30.31</v>
      </c>
      <c r="AC218" s="13">
        <v>288.42</v>
      </c>
      <c r="AD218" s="13">
        <v>71.45</v>
      </c>
      <c r="AE218" s="13">
        <v>0</v>
      </c>
      <c r="AF218" s="13">
        <v>0</v>
      </c>
      <c r="AG218" s="13"/>
      <c r="AH218" s="13">
        <v>534.53000000000009</v>
      </c>
      <c r="AI218" s="14">
        <v>13899.97</v>
      </c>
    </row>
    <row r="219" spans="2:35" x14ac:dyDescent="0.25">
      <c r="B219" s="25">
        <v>43567</v>
      </c>
      <c r="C219" s="7"/>
      <c r="D219" s="5"/>
      <c r="E219" s="12">
        <v>16377.91</v>
      </c>
      <c r="F219" s="12">
        <v>352.14</v>
      </c>
      <c r="G219" s="13">
        <v>73.949399999999997</v>
      </c>
      <c r="H219" s="13">
        <v>1690.28</v>
      </c>
      <c r="I219" s="13">
        <v>177.4794</v>
      </c>
      <c r="J219" s="13">
        <v>251.44</v>
      </c>
      <c r="K219" s="13">
        <v>318.45999999999998</v>
      </c>
      <c r="L219" s="13">
        <v>430.06</v>
      </c>
      <c r="M219" s="13">
        <v>143.35</v>
      </c>
      <c r="N219" s="13">
        <v>0</v>
      </c>
      <c r="O219" s="13"/>
      <c r="P219" s="13">
        <v>3185.73</v>
      </c>
      <c r="Q219" s="14">
        <v>13192.18</v>
      </c>
      <c r="T219" s="25">
        <v>43567</v>
      </c>
      <c r="U219" s="7"/>
      <c r="V219" s="5"/>
      <c r="W219" s="12">
        <v>23790.09</v>
      </c>
      <c r="X219" s="12">
        <v>237.9</v>
      </c>
      <c r="Y219" s="13">
        <v>49.959000000000003</v>
      </c>
      <c r="Z219" s="13">
        <v>0</v>
      </c>
      <c r="AA219" s="13">
        <v>0</v>
      </c>
      <c r="AB219" s="13">
        <v>49.96</v>
      </c>
      <c r="AC219" s="13">
        <v>475.36</v>
      </c>
      <c r="AD219" s="13">
        <v>117.76</v>
      </c>
      <c r="AE219" s="13">
        <v>117.76</v>
      </c>
      <c r="AF219" s="13">
        <v>0</v>
      </c>
      <c r="AG219" s="13"/>
      <c r="AH219" s="13">
        <v>998.74</v>
      </c>
      <c r="AI219" s="14">
        <v>22791.35</v>
      </c>
    </row>
    <row r="220" spans="2:35" x14ac:dyDescent="0.25">
      <c r="B220" s="25">
        <v>43568</v>
      </c>
      <c r="C220" s="7"/>
      <c r="D220" s="5"/>
      <c r="E220" s="12">
        <v>0</v>
      </c>
      <c r="F220" s="12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/>
      <c r="P220" s="13">
        <v>0</v>
      </c>
      <c r="Q220" s="14">
        <v>0</v>
      </c>
      <c r="T220" s="25">
        <v>43568</v>
      </c>
      <c r="U220" s="7"/>
      <c r="V220" s="5"/>
      <c r="W220" s="12">
        <v>0</v>
      </c>
      <c r="X220" s="12">
        <v>0</v>
      </c>
      <c r="Y220" s="13">
        <v>0</v>
      </c>
      <c r="Z220" s="13">
        <v>0</v>
      </c>
      <c r="AA220" s="13">
        <v>0</v>
      </c>
      <c r="AB220" s="13">
        <v>0</v>
      </c>
      <c r="AC220" s="13">
        <v>0</v>
      </c>
      <c r="AD220" s="13">
        <v>0</v>
      </c>
      <c r="AE220" s="13">
        <v>0</v>
      </c>
      <c r="AF220" s="13">
        <v>0</v>
      </c>
      <c r="AG220" s="13"/>
      <c r="AH220" s="13">
        <v>0</v>
      </c>
      <c r="AI220" s="14">
        <v>0</v>
      </c>
    </row>
    <row r="221" spans="2:35" x14ac:dyDescent="0.25">
      <c r="B221" s="25">
        <v>43569</v>
      </c>
      <c r="C221" s="7"/>
      <c r="D221" s="5"/>
      <c r="E221" s="12">
        <v>0</v>
      </c>
      <c r="F221" s="12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/>
      <c r="P221" s="13">
        <v>0</v>
      </c>
      <c r="Q221" s="14">
        <v>0</v>
      </c>
      <c r="T221" s="25">
        <v>43569</v>
      </c>
      <c r="U221" s="7"/>
      <c r="V221" s="5"/>
      <c r="W221" s="12">
        <v>0</v>
      </c>
      <c r="X221" s="12">
        <v>0</v>
      </c>
      <c r="Y221" s="13">
        <v>0</v>
      </c>
      <c r="Z221" s="13">
        <v>0</v>
      </c>
      <c r="AA221" s="13">
        <v>0</v>
      </c>
      <c r="AB221" s="13">
        <v>0</v>
      </c>
      <c r="AC221" s="13">
        <v>0</v>
      </c>
      <c r="AD221" s="13">
        <v>0</v>
      </c>
      <c r="AE221" s="13">
        <v>0</v>
      </c>
      <c r="AF221" s="13">
        <v>0</v>
      </c>
      <c r="AG221" s="13"/>
      <c r="AH221" s="13">
        <v>0</v>
      </c>
      <c r="AI221" s="14">
        <v>0</v>
      </c>
    </row>
    <row r="222" spans="2:35" x14ac:dyDescent="0.25">
      <c r="B222" s="25">
        <v>43570</v>
      </c>
      <c r="C222" s="7"/>
      <c r="D222" s="5"/>
      <c r="E222" s="12">
        <v>0</v>
      </c>
      <c r="F222" s="12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/>
      <c r="P222" s="13">
        <v>0</v>
      </c>
      <c r="Q222" s="14">
        <v>0</v>
      </c>
      <c r="T222" s="25">
        <v>43570</v>
      </c>
      <c r="U222" s="7"/>
      <c r="V222" s="5"/>
      <c r="W222" s="12">
        <v>17156.86</v>
      </c>
      <c r="X222" s="12">
        <v>171.57</v>
      </c>
      <c r="Y222" s="13">
        <v>36.029699999999998</v>
      </c>
      <c r="Z222" s="13">
        <v>0</v>
      </c>
      <c r="AA222" s="13">
        <v>0</v>
      </c>
      <c r="AB222" s="13">
        <v>36.03</v>
      </c>
      <c r="AC222" s="13">
        <v>342.82</v>
      </c>
      <c r="AD222" s="13">
        <v>84.93</v>
      </c>
      <c r="AE222" s="13">
        <v>0</v>
      </c>
      <c r="AF222" s="13">
        <v>0</v>
      </c>
      <c r="AG222" s="13"/>
      <c r="AH222" s="13">
        <v>635.34999999999991</v>
      </c>
      <c r="AI222" s="14">
        <v>16521.510000000002</v>
      </c>
    </row>
    <row r="223" spans="2:35" x14ac:dyDescent="0.25">
      <c r="B223" s="25">
        <v>43571</v>
      </c>
      <c r="C223" s="7"/>
      <c r="D223" s="5"/>
      <c r="E223" s="12">
        <v>23449.439999999999</v>
      </c>
      <c r="F223" s="12">
        <v>504.18</v>
      </c>
      <c r="G223" s="13">
        <v>105.87780000000001</v>
      </c>
      <c r="H223" s="13">
        <v>2186.79</v>
      </c>
      <c r="I223" s="13">
        <v>229.61294999999998</v>
      </c>
      <c r="J223" s="13">
        <v>335.5</v>
      </c>
      <c r="K223" s="13">
        <v>457.13</v>
      </c>
      <c r="L223" s="13">
        <v>622.76</v>
      </c>
      <c r="M223" s="13">
        <v>185.09</v>
      </c>
      <c r="N223" s="13">
        <v>0</v>
      </c>
      <c r="O223" s="13"/>
      <c r="P223" s="13">
        <v>4291.4500000000007</v>
      </c>
      <c r="Q223" s="14">
        <v>19157.989999999998</v>
      </c>
      <c r="T223" s="25">
        <v>43571</v>
      </c>
      <c r="U223" s="7"/>
      <c r="V223" s="5"/>
      <c r="W223" s="12">
        <v>14306.39</v>
      </c>
      <c r="X223" s="12">
        <v>143.06</v>
      </c>
      <c r="Y223" s="13">
        <v>30.042600000000004</v>
      </c>
      <c r="Z223" s="13">
        <v>0</v>
      </c>
      <c r="AA223" s="13">
        <v>0</v>
      </c>
      <c r="AB223" s="13">
        <v>30.04</v>
      </c>
      <c r="AC223" s="13">
        <v>285.87</v>
      </c>
      <c r="AD223" s="13">
        <v>70.819999999999993</v>
      </c>
      <c r="AE223" s="13">
        <v>0</v>
      </c>
      <c r="AF223" s="13">
        <v>0</v>
      </c>
      <c r="AG223" s="13"/>
      <c r="AH223" s="13">
        <v>529.79</v>
      </c>
      <c r="AI223" s="14">
        <v>13776.599999999999</v>
      </c>
    </row>
    <row r="224" spans="2:35" x14ac:dyDescent="0.25">
      <c r="B224" s="25">
        <v>43572</v>
      </c>
      <c r="C224" s="7"/>
      <c r="D224" s="5"/>
      <c r="E224" s="12">
        <v>0</v>
      </c>
      <c r="F224" s="12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/>
      <c r="P224" s="13">
        <v>0</v>
      </c>
      <c r="Q224" s="14">
        <v>0</v>
      </c>
      <c r="T224" s="25">
        <v>43572</v>
      </c>
      <c r="U224" s="7"/>
      <c r="V224" s="5"/>
      <c r="W224" s="12">
        <v>27263.06</v>
      </c>
      <c r="X224" s="12">
        <v>272.63</v>
      </c>
      <c r="Y224" s="13">
        <v>57.252299999999998</v>
      </c>
      <c r="Z224" s="13">
        <v>0</v>
      </c>
      <c r="AA224" s="13">
        <v>0</v>
      </c>
      <c r="AB224" s="13">
        <v>57.25</v>
      </c>
      <c r="AC224" s="13">
        <v>544.76</v>
      </c>
      <c r="AD224" s="13">
        <v>134.94999999999999</v>
      </c>
      <c r="AE224" s="13">
        <v>134.94999999999999</v>
      </c>
      <c r="AF224" s="13">
        <v>0</v>
      </c>
      <c r="AG224" s="13"/>
      <c r="AH224" s="13">
        <v>1144.54</v>
      </c>
      <c r="AI224" s="14">
        <v>26118.52</v>
      </c>
    </row>
    <row r="225" spans="2:35" x14ac:dyDescent="0.25">
      <c r="B225" s="25">
        <v>43573</v>
      </c>
      <c r="C225" s="7"/>
      <c r="D225" s="5"/>
      <c r="E225" s="12">
        <v>0</v>
      </c>
      <c r="F225" s="12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/>
      <c r="P225" s="13">
        <v>0</v>
      </c>
      <c r="Q225" s="14">
        <v>0</v>
      </c>
      <c r="T225" s="25">
        <v>43573</v>
      </c>
      <c r="U225" s="7"/>
      <c r="V225" s="5"/>
      <c r="W225" s="12">
        <v>0</v>
      </c>
      <c r="X225" s="12">
        <v>0</v>
      </c>
      <c r="Y225" s="13">
        <v>0</v>
      </c>
      <c r="Z225" s="13">
        <v>0</v>
      </c>
      <c r="AA225" s="13">
        <v>0</v>
      </c>
      <c r="AB225" s="13">
        <v>0</v>
      </c>
      <c r="AC225" s="13">
        <v>0</v>
      </c>
      <c r="AD225" s="13">
        <v>0</v>
      </c>
      <c r="AE225" s="13">
        <v>0</v>
      </c>
      <c r="AF225" s="13">
        <v>0</v>
      </c>
      <c r="AG225" s="13"/>
      <c r="AH225" s="13">
        <v>0</v>
      </c>
      <c r="AI225" s="14">
        <v>0</v>
      </c>
    </row>
    <row r="226" spans="2:35" x14ac:dyDescent="0.25">
      <c r="B226" s="25">
        <v>43574</v>
      </c>
      <c r="C226" s="7"/>
      <c r="D226" s="5"/>
      <c r="E226" s="12">
        <v>0</v>
      </c>
      <c r="F226" s="12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/>
      <c r="P226" s="13">
        <v>0</v>
      </c>
      <c r="Q226" s="14">
        <v>0</v>
      </c>
      <c r="T226" s="25">
        <v>43574</v>
      </c>
      <c r="U226" s="7"/>
      <c r="V226" s="5"/>
      <c r="W226" s="12">
        <v>0</v>
      </c>
      <c r="X226" s="12">
        <v>0</v>
      </c>
      <c r="Y226" s="13">
        <v>0</v>
      </c>
      <c r="Z226" s="13">
        <v>0</v>
      </c>
      <c r="AA226" s="13">
        <v>0</v>
      </c>
      <c r="AB226" s="13">
        <v>0</v>
      </c>
      <c r="AC226" s="13">
        <v>0</v>
      </c>
      <c r="AD226" s="13">
        <v>0</v>
      </c>
      <c r="AE226" s="13">
        <v>0</v>
      </c>
      <c r="AF226" s="13">
        <v>0</v>
      </c>
      <c r="AG226" s="13"/>
      <c r="AH226" s="13">
        <v>0</v>
      </c>
      <c r="AI226" s="14">
        <v>0</v>
      </c>
    </row>
    <row r="227" spans="2:35" x14ac:dyDescent="0.25">
      <c r="B227" s="25">
        <v>43575</v>
      </c>
      <c r="C227" s="7"/>
      <c r="D227" s="5"/>
      <c r="E227" s="12">
        <v>0</v>
      </c>
      <c r="F227" s="12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/>
      <c r="P227" s="13">
        <v>0</v>
      </c>
      <c r="Q227" s="14">
        <v>0</v>
      </c>
      <c r="T227" s="25">
        <v>43575</v>
      </c>
      <c r="U227" s="7"/>
      <c r="V227" s="5"/>
      <c r="W227" s="12">
        <v>0</v>
      </c>
      <c r="X227" s="12">
        <v>0</v>
      </c>
      <c r="Y227" s="13">
        <v>0</v>
      </c>
      <c r="Z227" s="13">
        <v>0</v>
      </c>
      <c r="AA227" s="13">
        <v>0</v>
      </c>
      <c r="AB227" s="13">
        <v>0</v>
      </c>
      <c r="AC227" s="13">
        <v>0</v>
      </c>
      <c r="AD227" s="13">
        <v>0</v>
      </c>
      <c r="AE227" s="13">
        <v>0</v>
      </c>
      <c r="AF227" s="13">
        <v>0</v>
      </c>
      <c r="AG227" s="13"/>
      <c r="AH227" s="13">
        <v>0</v>
      </c>
      <c r="AI227" s="14">
        <v>0</v>
      </c>
    </row>
    <row r="228" spans="2:35" x14ac:dyDescent="0.25">
      <c r="B228" s="25">
        <v>43576</v>
      </c>
      <c r="C228" s="7"/>
      <c r="D228" s="5"/>
      <c r="E228" s="12">
        <v>0</v>
      </c>
      <c r="F228" s="12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/>
      <c r="P228" s="13">
        <v>0</v>
      </c>
      <c r="Q228" s="14">
        <v>0</v>
      </c>
      <c r="T228" s="25">
        <v>43576</v>
      </c>
      <c r="U228" s="7"/>
      <c r="V228" s="5"/>
      <c r="W228" s="12">
        <v>0</v>
      </c>
      <c r="X228" s="12">
        <v>0</v>
      </c>
      <c r="Y228" s="13">
        <v>0</v>
      </c>
      <c r="Z228" s="13">
        <v>0</v>
      </c>
      <c r="AA228" s="13">
        <v>0</v>
      </c>
      <c r="AB228" s="13">
        <v>0</v>
      </c>
      <c r="AC228" s="13">
        <v>0</v>
      </c>
      <c r="AD228" s="13">
        <v>0</v>
      </c>
      <c r="AE228" s="13">
        <v>0</v>
      </c>
      <c r="AF228" s="13">
        <v>0</v>
      </c>
      <c r="AG228" s="13"/>
      <c r="AH228" s="13">
        <v>0</v>
      </c>
      <c r="AI228" s="14">
        <v>0</v>
      </c>
    </row>
    <row r="229" spans="2:35" x14ac:dyDescent="0.25">
      <c r="B229" s="25">
        <v>43577</v>
      </c>
      <c r="C229" s="7"/>
      <c r="D229" s="5"/>
      <c r="E229" s="12">
        <v>9677</v>
      </c>
      <c r="F229" s="12">
        <v>208.06</v>
      </c>
      <c r="G229" s="13">
        <v>43.692599999999999</v>
      </c>
      <c r="H229" s="13">
        <v>557.65</v>
      </c>
      <c r="I229" s="13">
        <v>58.553249999999998</v>
      </c>
      <c r="J229" s="13">
        <v>102.25</v>
      </c>
      <c r="K229" s="13">
        <v>190.37</v>
      </c>
      <c r="L229" s="13">
        <v>267.34000000000003</v>
      </c>
      <c r="M229" s="13">
        <v>0</v>
      </c>
      <c r="N229" s="13">
        <v>0</v>
      </c>
      <c r="O229" s="13"/>
      <c r="P229" s="13">
        <v>1325.6700000000003</v>
      </c>
      <c r="Q229" s="14">
        <v>8351.33</v>
      </c>
      <c r="T229" s="25">
        <v>43577</v>
      </c>
      <c r="U229" s="7"/>
      <c r="V229" s="5"/>
      <c r="W229" s="12">
        <v>5146.99</v>
      </c>
      <c r="X229" s="12">
        <v>51.47</v>
      </c>
      <c r="Y229" s="13">
        <v>10.808699999999998</v>
      </c>
      <c r="Z229" s="13">
        <v>0</v>
      </c>
      <c r="AA229" s="13">
        <v>0</v>
      </c>
      <c r="AB229" s="13">
        <v>10.81</v>
      </c>
      <c r="AC229" s="13">
        <v>102.84</v>
      </c>
      <c r="AD229" s="13">
        <v>25.48</v>
      </c>
      <c r="AE229" s="13">
        <v>0</v>
      </c>
      <c r="AF229" s="13">
        <v>0</v>
      </c>
      <c r="AG229" s="13"/>
      <c r="AH229" s="13">
        <v>190.6</v>
      </c>
      <c r="AI229" s="14">
        <v>4956.3899999999994</v>
      </c>
    </row>
    <row r="230" spans="2:35" x14ac:dyDescent="0.25">
      <c r="B230" s="25">
        <v>43578</v>
      </c>
      <c r="C230" s="7"/>
      <c r="D230" s="5"/>
      <c r="E230" s="12">
        <v>3300</v>
      </c>
      <c r="F230" s="12">
        <v>70.959999999999994</v>
      </c>
      <c r="G230" s="13">
        <v>14.901599999999998</v>
      </c>
      <c r="H230" s="13">
        <v>0</v>
      </c>
      <c r="I230" s="13">
        <v>0</v>
      </c>
      <c r="J230" s="13">
        <v>14.9</v>
      </c>
      <c r="K230" s="13">
        <v>65.87</v>
      </c>
      <c r="L230" s="13">
        <v>96.87</v>
      </c>
      <c r="M230" s="13">
        <v>0</v>
      </c>
      <c r="N230" s="13">
        <v>0</v>
      </c>
      <c r="O230" s="13"/>
      <c r="P230" s="13">
        <v>248.6</v>
      </c>
      <c r="Q230" s="14">
        <v>3051.4</v>
      </c>
      <c r="T230" s="25">
        <v>43578</v>
      </c>
      <c r="U230" s="7"/>
      <c r="V230" s="5"/>
      <c r="W230" s="12">
        <v>6943.99</v>
      </c>
      <c r="X230" s="12">
        <v>69.44</v>
      </c>
      <c r="Y230" s="13">
        <v>14.5824</v>
      </c>
      <c r="Z230" s="13">
        <v>0</v>
      </c>
      <c r="AA230" s="13">
        <v>0</v>
      </c>
      <c r="AB230" s="13">
        <v>14.58</v>
      </c>
      <c r="AC230" s="13">
        <v>138.75</v>
      </c>
      <c r="AD230" s="13">
        <v>34.369999999999997</v>
      </c>
      <c r="AE230" s="13">
        <v>0</v>
      </c>
      <c r="AF230" s="13">
        <v>0</v>
      </c>
      <c r="AG230" s="13"/>
      <c r="AH230" s="13">
        <v>257.14</v>
      </c>
      <c r="AI230" s="14">
        <v>6686.8499999999995</v>
      </c>
    </row>
    <row r="231" spans="2:35" x14ac:dyDescent="0.25">
      <c r="B231" s="25">
        <v>43579</v>
      </c>
      <c r="C231" s="7"/>
      <c r="D231" s="5"/>
      <c r="E231" s="12">
        <v>23159.75</v>
      </c>
      <c r="F231" s="12">
        <v>497.93</v>
      </c>
      <c r="G231" s="13">
        <v>104.56530000000001</v>
      </c>
      <c r="H231" s="13">
        <v>2156.54</v>
      </c>
      <c r="I231" s="13">
        <v>226.43669999999997</v>
      </c>
      <c r="J231" s="13">
        <v>331.02</v>
      </c>
      <c r="K231" s="13">
        <v>451.5</v>
      </c>
      <c r="L231" s="13">
        <v>615.16000000000008</v>
      </c>
      <c r="M231" s="13">
        <v>184.74</v>
      </c>
      <c r="N231" s="13">
        <v>0</v>
      </c>
      <c r="O231" s="13"/>
      <c r="P231" s="13">
        <v>4236.8899999999994</v>
      </c>
      <c r="Q231" s="14">
        <v>18922.86</v>
      </c>
      <c r="T231" s="25">
        <v>43579</v>
      </c>
      <c r="U231" s="7"/>
      <c r="V231" s="5"/>
      <c r="W231" s="12">
        <v>9513.39</v>
      </c>
      <c r="X231" s="12">
        <v>95.14</v>
      </c>
      <c r="Y231" s="13">
        <v>19.979400000000002</v>
      </c>
      <c r="Z231" s="13">
        <v>0</v>
      </c>
      <c r="AA231" s="13">
        <v>0</v>
      </c>
      <c r="AB231" s="13">
        <v>19.98</v>
      </c>
      <c r="AC231" s="13">
        <v>190.1</v>
      </c>
      <c r="AD231" s="13">
        <v>47.09</v>
      </c>
      <c r="AE231" s="13">
        <v>0</v>
      </c>
      <c r="AF231" s="13">
        <v>0</v>
      </c>
      <c r="AG231" s="13"/>
      <c r="AH231" s="13">
        <v>352.31</v>
      </c>
      <c r="AI231" s="14">
        <v>9161.08</v>
      </c>
    </row>
    <row r="232" spans="2:35" x14ac:dyDescent="0.25">
      <c r="B232" s="25">
        <v>43580</v>
      </c>
      <c r="C232" s="7"/>
      <c r="D232" s="5"/>
      <c r="E232" s="12">
        <v>11787</v>
      </c>
      <c r="F232" s="12">
        <v>253.43</v>
      </c>
      <c r="G232" s="13">
        <v>53.220299999999995</v>
      </c>
      <c r="H232" s="13">
        <v>1170.1300000000001</v>
      </c>
      <c r="I232" s="13">
        <v>122.86365000000002</v>
      </c>
      <c r="J232" s="13">
        <v>176.08</v>
      </c>
      <c r="K232" s="13">
        <v>229.42</v>
      </c>
      <c r="L232" s="13">
        <v>310.89999999999998</v>
      </c>
      <c r="M232" s="13">
        <v>103.63</v>
      </c>
      <c r="N232" s="13">
        <v>0</v>
      </c>
      <c r="O232" s="13"/>
      <c r="P232" s="13">
        <v>2243.59</v>
      </c>
      <c r="Q232" s="14">
        <v>9543.41</v>
      </c>
      <c r="T232" s="25">
        <v>43580</v>
      </c>
      <c r="U232" s="7"/>
      <c r="V232" s="5"/>
      <c r="W232" s="12">
        <v>6657.02</v>
      </c>
      <c r="X232" s="12">
        <v>66.569999999999993</v>
      </c>
      <c r="Y232" s="13">
        <v>13.979699999999998</v>
      </c>
      <c r="Z232" s="13">
        <v>0</v>
      </c>
      <c r="AA232" s="13">
        <v>0</v>
      </c>
      <c r="AB232" s="13">
        <v>13.98</v>
      </c>
      <c r="AC232" s="13">
        <v>133.02000000000001</v>
      </c>
      <c r="AD232" s="13">
        <v>32.950000000000003</v>
      </c>
      <c r="AE232" s="13">
        <v>0</v>
      </c>
      <c r="AF232" s="13">
        <v>0</v>
      </c>
      <c r="AG232" s="13"/>
      <c r="AH232" s="13">
        <v>246.52</v>
      </c>
      <c r="AI232" s="14">
        <v>6410.5</v>
      </c>
    </row>
    <row r="233" spans="2:35" x14ac:dyDescent="0.25">
      <c r="B233" s="25">
        <v>43581</v>
      </c>
      <c r="C233" s="7"/>
      <c r="D233" s="5"/>
      <c r="E233" s="12">
        <v>2867</v>
      </c>
      <c r="F233" s="12">
        <v>61.64</v>
      </c>
      <c r="G233" s="13">
        <v>12.9444</v>
      </c>
      <c r="H233" s="13">
        <v>0</v>
      </c>
      <c r="I233" s="13">
        <v>0</v>
      </c>
      <c r="J233" s="13">
        <v>12.94</v>
      </c>
      <c r="K233" s="13">
        <v>57.23</v>
      </c>
      <c r="L233" s="13">
        <v>84.16</v>
      </c>
      <c r="M233" s="13">
        <v>0</v>
      </c>
      <c r="N233" s="13">
        <v>0</v>
      </c>
      <c r="O233" s="13"/>
      <c r="P233" s="13">
        <v>215.97</v>
      </c>
      <c r="Q233" s="14">
        <v>2651.03</v>
      </c>
      <c r="T233" s="25">
        <v>43581</v>
      </c>
      <c r="U233" s="7"/>
      <c r="V233" s="5"/>
      <c r="W233" s="12">
        <v>17373.009999999998</v>
      </c>
      <c r="X233" s="12">
        <v>173.73</v>
      </c>
      <c r="Y233" s="13">
        <v>36.4833</v>
      </c>
      <c r="Z233" s="13">
        <v>0</v>
      </c>
      <c r="AA233" s="13">
        <v>0</v>
      </c>
      <c r="AB233" s="13">
        <v>36.479999999999997</v>
      </c>
      <c r="AC233" s="13">
        <v>347.14</v>
      </c>
      <c r="AD233" s="13">
        <v>86</v>
      </c>
      <c r="AE233" s="13">
        <v>0</v>
      </c>
      <c r="AF233" s="13">
        <v>0</v>
      </c>
      <c r="AG233" s="13"/>
      <c r="AH233" s="13">
        <v>643.35</v>
      </c>
      <c r="AI233" s="14">
        <v>16729.66</v>
      </c>
    </row>
    <row r="234" spans="2:35" x14ac:dyDescent="0.25">
      <c r="B234" s="25">
        <v>43582</v>
      </c>
      <c r="C234" s="7"/>
      <c r="D234" s="5"/>
      <c r="E234" s="12">
        <v>0</v>
      </c>
      <c r="F234" s="12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/>
      <c r="P234" s="13">
        <v>0</v>
      </c>
      <c r="Q234" s="14">
        <v>0</v>
      </c>
      <c r="T234" s="25">
        <v>43582</v>
      </c>
      <c r="U234" s="7"/>
      <c r="V234" s="5"/>
      <c r="W234" s="12">
        <v>0</v>
      </c>
      <c r="X234" s="12">
        <v>0</v>
      </c>
      <c r="Y234" s="13">
        <v>0</v>
      </c>
      <c r="Z234" s="13">
        <v>0</v>
      </c>
      <c r="AA234" s="13">
        <v>0</v>
      </c>
      <c r="AB234" s="13">
        <v>0</v>
      </c>
      <c r="AC234" s="13">
        <v>0</v>
      </c>
      <c r="AD234" s="13">
        <v>0</v>
      </c>
      <c r="AE234" s="13">
        <v>0</v>
      </c>
      <c r="AF234" s="13">
        <v>0</v>
      </c>
      <c r="AG234" s="13"/>
      <c r="AH234" s="13">
        <v>0</v>
      </c>
      <c r="AI234" s="14">
        <v>0</v>
      </c>
    </row>
    <row r="235" spans="2:35" x14ac:dyDescent="0.25">
      <c r="B235" s="25">
        <v>43583</v>
      </c>
      <c r="C235" s="7"/>
      <c r="D235" s="5"/>
      <c r="E235" s="12">
        <v>0</v>
      </c>
      <c r="F235" s="12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/>
      <c r="P235" s="13">
        <v>0</v>
      </c>
      <c r="Q235" s="14">
        <v>0</v>
      </c>
      <c r="T235" s="25">
        <v>43583</v>
      </c>
      <c r="U235" s="7"/>
      <c r="V235" s="5"/>
      <c r="W235" s="12">
        <v>0</v>
      </c>
      <c r="X235" s="12">
        <v>0</v>
      </c>
      <c r="Y235" s="13">
        <v>0</v>
      </c>
      <c r="Z235" s="13">
        <v>0</v>
      </c>
      <c r="AA235" s="13">
        <v>0</v>
      </c>
      <c r="AB235" s="13">
        <v>0</v>
      </c>
      <c r="AC235" s="13">
        <v>0</v>
      </c>
      <c r="AD235" s="13">
        <v>0</v>
      </c>
      <c r="AE235" s="13">
        <v>0</v>
      </c>
      <c r="AF235" s="13">
        <v>0</v>
      </c>
      <c r="AG235" s="13"/>
      <c r="AH235" s="13">
        <v>0</v>
      </c>
      <c r="AI235" s="14">
        <v>0</v>
      </c>
    </row>
    <row r="236" spans="2:35" x14ac:dyDescent="0.25">
      <c r="B236" s="25">
        <v>43584</v>
      </c>
      <c r="C236" s="7"/>
      <c r="D236" s="5"/>
      <c r="E236" s="12">
        <v>13903.22</v>
      </c>
      <c r="F236" s="12">
        <v>298.93</v>
      </c>
      <c r="G236" s="13">
        <v>62.775299999999994</v>
      </c>
      <c r="H236" s="13">
        <v>1304.42</v>
      </c>
      <c r="I236" s="13">
        <v>136.9641</v>
      </c>
      <c r="J236" s="13">
        <v>199.73999999999998</v>
      </c>
      <c r="K236" s="13">
        <v>270.99</v>
      </c>
      <c r="L236" s="13">
        <v>369</v>
      </c>
      <c r="M236" s="13">
        <v>113.41</v>
      </c>
      <c r="N236" s="13">
        <v>0</v>
      </c>
      <c r="O236" s="13"/>
      <c r="P236" s="13">
        <v>2556.4900000000002</v>
      </c>
      <c r="Q236" s="14">
        <v>11346.73</v>
      </c>
      <c r="T236" s="25">
        <v>43584</v>
      </c>
      <c r="U236" s="7"/>
      <c r="V236" s="5"/>
      <c r="W236" s="12">
        <v>6911.85</v>
      </c>
      <c r="X236" s="12">
        <v>69.12</v>
      </c>
      <c r="Y236" s="13">
        <v>14.5152</v>
      </c>
      <c r="Z236" s="13">
        <v>0</v>
      </c>
      <c r="AA236" s="13">
        <v>0</v>
      </c>
      <c r="AB236" s="13">
        <v>14.52</v>
      </c>
      <c r="AC236" s="13">
        <v>138.1</v>
      </c>
      <c r="AD236" s="13">
        <v>34.21</v>
      </c>
      <c r="AE236" s="13">
        <v>0</v>
      </c>
      <c r="AF236" s="13">
        <v>0</v>
      </c>
      <c r="AG236" s="13"/>
      <c r="AH236" s="13">
        <v>255.95</v>
      </c>
      <c r="AI236" s="14">
        <v>6655.9000000000005</v>
      </c>
    </row>
    <row r="237" spans="2:35" x14ac:dyDescent="0.25">
      <c r="B237" s="25">
        <v>43585</v>
      </c>
      <c r="C237" s="7"/>
      <c r="D237" s="5"/>
      <c r="E237" s="12">
        <v>17387.580000000002</v>
      </c>
      <c r="F237" s="12">
        <v>373.84000000000003</v>
      </c>
      <c r="G237" s="13">
        <v>78.506399999999999</v>
      </c>
      <c r="H237" s="13">
        <v>1222.68</v>
      </c>
      <c r="I237" s="13">
        <v>128.38140000000001</v>
      </c>
      <c r="J237" s="13">
        <v>206.89000000000001</v>
      </c>
      <c r="K237" s="13">
        <v>340.95000000000005</v>
      </c>
      <c r="L237" s="13">
        <v>473.73</v>
      </c>
      <c r="M237" s="13">
        <v>100.1</v>
      </c>
      <c r="N237" s="13">
        <v>0</v>
      </c>
      <c r="O237" s="13"/>
      <c r="P237" s="13">
        <v>2718.1899999999996</v>
      </c>
      <c r="Q237" s="14">
        <v>14669.390000000003</v>
      </c>
      <c r="T237" s="25">
        <v>43585</v>
      </c>
      <c r="U237" s="7"/>
      <c r="V237" s="5"/>
      <c r="W237" s="12">
        <v>1008</v>
      </c>
      <c r="X237" s="12">
        <v>10.08</v>
      </c>
      <c r="Y237" s="13">
        <v>2.1168</v>
      </c>
      <c r="Z237" s="13">
        <v>0</v>
      </c>
      <c r="AA237" s="13">
        <v>0</v>
      </c>
      <c r="AB237" s="13">
        <v>2.12</v>
      </c>
      <c r="AC237" s="13">
        <v>20.14</v>
      </c>
      <c r="AD237" s="13">
        <v>0</v>
      </c>
      <c r="AE237" s="13">
        <v>0</v>
      </c>
      <c r="AF237" s="13">
        <v>0</v>
      </c>
      <c r="AG237" s="13"/>
      <c r="AH237" s="13">
        <v>32.340000000000003</v>
      </c>
      <c r="AI237" s="14">
        <v>975.66</v>
      </c>
    </row>
    <row r="238" spans="2:35" x14ac:dyDescent="0.25">
      <c r="B238" s="25">
        <v>43586</v>
      </c>
      <c r="C238" s="7"/>
      <c r="D238" s="5"/>
      <c r="E238" s="12">
        <v>0</v>
      </c>
      <c r="F238" s="12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/>
      <c r="P238" s="13">
        <v>0</v>
      </c>
      <c r="Q238" s="14">
        <v>0</v>
      </c>
      <c r="T238" s="25">
        <v>43586</v>
      </c>
      <c r="U238" s="7"/>
      <c r="V238" s="5"/>
      <c r="W238" s="12">
        <v>0</v>
      </c>
      <c r="X238" s="12">
        <v>0</v>
      </c>
      <c r="Y238" s="13">
        <v>0</v>
      </c>
      <c r="Z238" s="13">
        <v>0</v>
      </c>
      <c r="AA238" s="13">
        <v>0</v>
      </c>
      <c r="AB238" s="13">
        <v>0</v>
      </c>
      <c r="AC238" s="13">
        <v>0</v>
      </c>
      <c r="AD238" s="13">
        <v>0</v>
      </c>
      <c r="AE238" s="13">
        <v>0</v>
      </c>
      <c r="AF238" s="13">
        <v>0</v>
      </c>
      <c r="AG238" s="13"/>
      <c r="AH238" s="13">
        <v>0</v>
      </c>
      <c r="AI238" s="14">
        <v>0</v>
      </c>
    </row>
    <row r="239" spans="2:35" x14ac:dyDescent="0.25">
      <c r="C239" s="26">
        <v>0</v>
      </c>
      <c r="D239" s="27">
        <v>0</v>
      </c>
      <c r="E239" s="28">
        <v>181319.11</v>
      </c>
      <c r="F239" s="28">
        <v>3898.4399999999991</v>
      </c>
      <c r="G239" s="28">
        <v>818.67239999999993</v>
      </c>
      <c r="H239" s="28">
        <v>15987.03</v>
      </c>
      <c r="I239" s="28">
        <v>1678.6381499999998</v>
      </c>
      <c r="J239" s="28">
        <v>2497.3399999999997</v>
      </c>
      <c r="K239" s="28">
        <v>3539.2599999999993</v>
      </c>
      <c r="L239" s="28">
        <v>4843.01</v>
      </c>
      <c r="M239" s="28">
        <v>1266.68</v>
      </c>
      <c r="N239" s="28">
        <v>0</v>
      </c>
      <c r="O239" s="28">
        <v>0</v>
      </c>
      <c r="P239" s="28">
        <v>32031.760000000002</v>
      </c>
      <c r="Q239" s="28">
        <v>149287.35</v>
      </c>
      <c r="U239" s="26">
        <v>0</v>
      </c>
      <c r="V239" s="27">
        <v>0</v>
      </c>
      <c r="W239" s="28">
        <v>306151.49</v>
      </c>
      <c r="X239" s="28">
        <v>3061.5299999999997</v>
      </c>
      <c r="Y239" s="28">
        <v>642.92130000000009</v>
      </c>
      <c r="Z239" s="28">
        <v>0</v>
      </c>
      <c r="AA239" s="28">
        <v>0</v>
      </c>
      <c r="AB239" s="28">
        <v>642.93000000000006</v>
      </c>
      <c r="AC239" s="28">
        <v>6117.3700000000017</v>
      </c>
      <c r="AD239" s="28">
        <v>1499.83</v>
      </c>
      <c r="AE239" s="28">
        <v>909.71</v>
      </c>
      <c r="AF239" s="28">
        <v>0</v>
      </c>
      <c r="AG239" s="28">
        <v>0</v>
      </c>
      <c r="AH239" s="28">
        <v>12231.37</v>
      </c>
      <c r="AI239" s="28">
        <v>293920.12</v>
      </c>
    </row>
    <row r="240" spans="2:35" x14ac:dyDescent="0.25">
      <c r="C240" s="6"/>
      <c r="D240" s="6"/>
      <c r="E240" s="8"/>
      <c r="F240" s="29">
        <v>3898.4399999999991</v>
      </c>
      <c r="G240" s="30">
        <v>818.67239999999981</v>
      </c>
      <c r="H240" s="29">
        <v>15987.03</v>
      </c>
      <c r="I240" s="30">
        <v>1678.63815</v>
      </c>
      <c r="J240" s="9"/>
      <c r="K240" s="8"/>
      <c r="L240" s="8"/>
      <c r="M240" s="8"/>
      <c r="N240" s="10">
        <v>0</v>
      </c>
      <c r="O240" s="11"/>
      <c r="P240" s="8"/>
      <c r="Q240" s="8"/>
      <c r="U240" s="6"/>
      <c r="V240" s="6"/>
      <c r="W240" s="8"/>
      <c r="X240" s="29">
        <v>3061.5299999999997</v>
      </c>
      <c r="Y240" s="30">
        <v>642.92129999999997</v>
      </c>
      <c r="Z240" s="29">
        <v>0</v>
      </c>
      <c r="AA240" s="30">
        <v>0</v>
      </c>
      <c r="AB240" s="9"/>
      <c r="AC240" s="8"/>
      <c r="AD240" s="8"/>
      <c r="AE240" s="8"/>
      <c r="AF240" s="10">
        <v>0</v>
      </c>
      <c r="AG240" s="11"/>
      <c r="AH240" s="8"/>
      <c r="AI240" s="8"/>
    </row>
    <row r="241" spans="2:35" x14ac:dyDescent="0.25">
      <c r="C241" s="6"/>
      <c r="D241" s="6"/>
      <c r="E241" s="8"/>
      <c r="F241" s="29">
        <v>0</v>
      </c>
      <c r="G241" s="9"/>
      <c r="H241" s="29">
        <v>0</v>
      </c>
      <c r="I241" s="9"/>
      <c r="J241" s="9"/>
      <c r="K241" s="31">
        <v>0</v>
      </c>
      <c r="L241" s="8"/>
      <c r="M241" s="8"/>
      <c r="N241" s="8"/>
      <c r="O241" s="8"/>
      <c r="P241" s="8"/>
      <c r="Q241" s="8"/>
      <c r="U241" s="6"/>
      <c r="V241" s="6"/>
      <c r="W241" s="8"/>
      <c r="X241" s="29">
        <v>0</v>
      </c>
      <c r="Y241" s="9"/>
      <c r="Z241" s="29">
        <v>0</v>
      </c>
      <c r="AA241" s="9"/>
      <c r="AB241" s="9"/>
      <c r="AC241" s="31">
        <v>0</v>
      </c>
      <c r="AD241" s="8"/>
      <c r="AE241" s="8"/>
      <c r="AF241" s="8"/>
      <c r="AG241" s="8"/>
      <c r="AH241" s="8"/>
      <c r="AI241" s="8"/>
    </row>
    <row r="246" spans="2:35" x14ac:dyDescent="0.25">
      <c r="B246" s="93" t="s">
        <v>46</v>
      </c>
      <c r="C246" s="93"/>
      <c r="D246" s="93"/>
      <c r="E246" s="93"/>
      <c r="F246" s="93"/>
      <c r="G246" s="93"/>
      <c r="H246" s="94"/>
      <c r="I246" s="20" t="s">
        <v>44</v>
      </c>
      <c r="J246" s="95" t="s">
        <v>39</v>
      </c>
      <c r="K246" s="96"/>
      <c r="L246" s="96"/>
      <c r="M246" s="96"/>
      <c r="N246" s="96"/>
      <c r="O246" s="96"/>
      <c r="P246" s="96"/>
      <c r="Q246" s="96"/>
      <c r="T246" s="93" t="s">
        <v>47</v>
      </c>
      <c r="U246" s="93"/>
      <c r="V246" s="93"/>
      <c r="W246" s="93"/>
      <c r="X246" s="93"/>
      <c r="Y246" s="93"/>
      <c r="Z246" s="94"/>
      <c r="AA246" s="20" t="s">
        <v>44</v>
      </c>
      <c r="AB246" s="95" t="s">
        <v>39</v>
      </c>
      <c r="AC246" s="96"/>
      <c r="AD246" s="96"/>
      <c r="AE246" s="96"/>
      <c r="AF246" s="96"/>
      <c r="AG246" s="96"/>
      <c r="AH246" s="96"/>
      <c r="AI246" s="96"/>
    </row>
    <row r="247" spans="2:35" x14ac:dyDescent="0.25">
      <c r="B247" s="91" t="s">
        <v>35</v>
      </c>
      <c r="C247" s="91"/>
      <c r="D247" s="91"/>
      <c r="E247" s="91"/>
      <c r="F247" s="91"/>
      <c r="G247" s="91"/>
      <c r="H247" s="91"/>
      <c r="I247" s="92"/>
      <c r="J247" s="91"/>
      <c r="K247" s="91"/>
      <c r="L247" s="91"/>
      <c r="M247" s="91"/>
      <c r="N247" s="91"/>
      <c r="O247" s="91"/>
      <c r="P247" s="91"/>
      <c r="Q247" s="91"/>
      <c r="T247" s="91" t="s">
        <v>35</v>
      </c>
      <c r="U247" s="91"/>
      <c r="V247" s="91"/>
      <c r="W247" s="91"/>
      <c r="X247" s="91"/>
      <c r="Y247" s="91"/>
      <c r="Z247" s="91"/>
      <c r="AA247" s="92"/>
      <c r="AB247" s="91"/>
      <c r="AC247" s="91"/>
      <c r="AD247" s="91"/>
      <c r="AE247" s="91"/>
      <c r="AF247" s="91"/>
      <c r="AG247" s="91"/>
      <c r="AH247" s="91"/>
      <c r="AI247" s="91"/>
    </row>
    <row r="248" spans="2:35" x14ac:dyDescent="0.25">
      <c r="B248" s="21" t="s">
        <v>15</v>
      </c>
      <c r="C248" s="22" t="s">
        <v>16</v>
      </c>
      <c r="D248" s="21" t="s">
        <v>17</v>
      </c>
      <c r="E248" s="21" t="s">
        <v>18</v>
      </c>
      <c r="F248" s="21" t="s">
        <v>19</v>
      </c>
      <c r="G248" s="21" t="s">
        <v>20</v>
      </c>
      <c r="H248" s="21" t="s">
        <v>21</v>
      </c>
      <c r="I248" s="21" t="s">
        <v>22</v>
      </c>
      <c r="J248" s="23" t="s">
        <v>31</v>
      </c>
      <c r="K248" s="21" t="s">
        <v>23</v>
      </c>
      <c r="L248" s="21" t="s">
        <v>24</v>
      </c>
      <c r="M248" s="21" t="s">
        <v>25</v>
      </c>
      <c r="N248" s="21" t="s">
        <v>26</v>
      </c>
      <c r="O248" s="21" t="s">
        <v>27</v>
      </c>
      <c r="P248" s="23" t="s">
        <v>28</v>
      </c>
      <c r="Q248" s="23" t="s">
        <v>29</v>
      </c>
      <c r="T248" s="21" t="s">
        <v>15</v>
      </c>
      <c r="U248" s="22" t="s">
        <v>16</v>
      </c>
      <c r="V248" s="21" t="s">
        <v>17</v>
      </c>
      <c r="W248" s="21" t="s">
        <v>18</v>
      </c>
      <c r="X248" s="21" t="s">
        <v>19</v>
      </c>
      <c r="Y248" s="21" t="s">
        <v>20</v>
      </c>
      <c r="Z248" s="21" t="s">
        <v>21</v>
      </c>
      <c r="AA248" s="21" t="s">
        <v>22</v>
      </c>
      <c r="AB248" s="23" t="s">
        <v>31</v>
      </c>
      <c r="AC248" s="21" t="s">
        <v>23</v>
      </c>
      <c r="AD248" s="21" t="s">
        <v>24</v>
      </c>
      <c r="AE248" s="21" t="s">
        <v>25</v>
      </c>
      <c r="AF248" s="21" t="s">
        <v>26</v>
      </c>
      <c r="AG248" s="21" t="s">
        <v>27</v>
      </c>
      <c r="AH248" s="23" t="s">
        <v>28</v>
      </c>
      <c r="AI248" s="23" t="s">
        <v>29</v>
      </c>
    </row>
    <row r="249" spans="2:35" x14ac:dyDescent="0.25">
      <c r="B249" s="24">
        <v>43556</v>
      </c>
      <c r="C249" s="7"/>
      <c r="D249" s="5"/>
      <c r="E249" s="12">
        <v>11222</v>
      </c>
      <c r="F249" s="12">
        <v>241.27</v>
      </c>
      <c r="G249" s="13">
        <v>50.666699999999999</v>
      </c>
      <c r="H249" s="13">
        <v>0</v>
      </c>
      <c r="I249" s="13">
        <v>0</v>
      </c>
      <c r="J249" s="13">
        <v>50.67</v>
      </c>
      <c r="K249" s="13">
        <v>289.89</v>
      </c>
      <c r="L249" s="13">
        <v>329.42</v>
      </c>
      <c r="M249" s="13">
        <v>109.81</v>
      </c>
      <c r="N249" s="13">
        <v>0</v>
      </c>
      <c r="O249" s="13"/>
      <c r="P249" s="13">
        <v>1021.06</v>
      </c>
      <c r="Q249" s="14">
        <v>10200.94</v>
      </c>
      <c r="T249" s="24">
        <v>43556</v>
      </c>
      <c r="U249" s="7"/>
      <c r="V249" s="5"/>
      <c r="W249" s="12">
        <v>26552.01</v>
      </c>
      <c r="X249" s="12">
        <v>265.52</v>
      </c>
      <c r="Y249" s="13">
        <v>55.7592</v>
      </c>
      <c r="Z249" s="13">
        <v>0</v>
      </c>
      <c r="AA249" s="13">
        <v>0</v>
      </c>
      <c r="AB249" s="13">
        <v>55.76</v>
      </c>
      <c r="AC249" s="13">
        <v>715.65</v>
      </c>
      <c r="AD249" s="13">
        <v>131.43</v>
      </c>
      <c r="AE249" s="13">
        <v>131.43</v>
      </c>
      <c r="AF249" s="13">
        <v>0</v>
      </c>
      <c r="AG249" s="13"/>
      <c r="AH249" s="13">
        <v>1299.7900000000002</v>
      </c>
      <c r="AI249" s="14">
        <v>25252.219999999998</v>
      </c>
    </row>
    <row r="250" spans="2:35" x14ac:dyDescent="0.25">
      <c r="B250" s="25">
        <v>43557</v>
      </c>
      <c r="C250" s="7"/>
      <c r="D250" s="5"/>
      <c r="E250" s="12">
        <v>0</v>
      </c>
      <c r="F250" s="12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/>
      <c r="P250" s="13">
        <v>0</v>
      </c>
      <c r="Q250" s="14">
        <v>0</v>
      </c>
      <c r="T250" s="25">
        <v>43557</v>
      </c>
      <c r="U250" s="7"/>
      <c r="V250" s="5"/>
      <c r="W250" s="12">
        <v>0</v>
      </c>
      <c r="X250" s="12">
        <v>0</v>
      </c>
      <c r="Y250" s="13">
        <v>0</v>
      </c>
      <c r="Z250" s="13">
        <v>0</v>
      </c>
      <c r="AA250" s="13">
        <v>0</v>
      </c>
      <c r="AB250" s="13">
        <v>0</v>
      </c>
      <c r="AC250" s="13">
        <v>0</v>
      </c>
      <c r="AD250" s="13">
        <v>0</v>
      </c>
      <c r="AE250" s="13">
        <v>0</v>
      </c>
      <c r="AF250" s="13">
        <v>0</v>
      </c>
      <c r="AG250" s="13"/>
      <c r="AH250" s="13">
        <v>0</v>
      </c>
      <c r="AI250" s="14">
        <v>0</v>
      </c>
    </row>
    <row r="251" spans="2:35" x14ac:dyDescent="0.25">
      <c r="B251" s="25">
        <v>43558</v>
      </c>
      <c r="C251" s="7"/>
      <c r="D251" s="5"/>
      <c r="E251" s="12">
        <v>10532</v>
      </c>
      <c r="F251" s="12">
        <v>226.44</v>
      </c>
      <c r="G251" s="13">
        <v>47.552399999999999</v>
      </c>
      <c r="H251" s="13">
        <v>131.74</v>
      </c>
      <c r="I251" s="13">
        <v>13.832699999999999</v>
      </c>
      <c r="J251" s="13">
        <v>61.379999999999995</v>
      </c>
      <c r="K251" s="13">
        <v>271.39</v>
      </c>
      <c r="L251" s="13">
        <v>305.20999999999998</v>
      </c>
      <c r="M251" s="13">
        <v>0</v>
      </c>
      <c r="N251" s="13">
        <v>0</v>
      </c>
      <c r="O251" s="13"/>
      <c r="P251" s="13">
        <v>996.16</v>
      </c>
      <c r="Q251" s="14">
        <v>9535.84</v>
      </c>
      <c r="T251" s="25">
        <v>43558</v>
      </c>
      <c r="U251" s="7"/>
      <c r="V251" s="5"/>
      <c r="W251" s="12">
        <v>54340</v>
      </c>
      <c r="X251" s="12">
        <v>543.4</v>
      </c>
      <c r="Y251" s="13">
        <v>114.11399999999999</v>
      </c>
      <c r="Z251" s="13">
        <v>0</v>
      </c>
      <c r="AA251" s="13">
        <v>0</v>
      </c>
      <c r="AB251" s="13">
        <v>114.11</v>
      </c>
      <c r="AC251" s="13">
        <v>1464.61</v>
      </c>
      <c r="AD251" s="13">
        <v>268.98</v>
      </c>
      <c r="AE251" s="13">
        <v>268.98</v>
      </c>
      <c r="AF251" s="13">
        <v>0</v>
      </c>
      <c r="AG251" s="13"/>
      <c r="AH251" s="13">
        <v>2660.08</v>
      </c>
      <c r="AI251" s="14">
        <v>51679.92</v>
      </c>
    </row>
    <row r="252" spans="2:35" x14ac:dyDescent="0.25">
      <c r="B252" s="25">
        <v>43559</v>
      </c>
      <c r="C252" s="7"/>
      <c r="D252" s="5"/>
      <c r="E252" s="12">
        <v>2140</v>
      </c>
      <c r="F252" s="12">
        <v>46.019999999999996</v>
      </c>
      <c r="G252" s="13">
        <v>9.6641999999999992</v>
      </c>
      <c r="H252" s="13">
        <v>0</v>
      </c>
      <c r="I252" s="13">
        <v>0</v>
      </c>
      <c r="J252" s="13">
        <v>9.66</v>
      </c>
      <c r="K252" s="13">
        <v>55.86</v>
      </c>
      <c r="L252" s="13">
        <v>62.82</v>
      </c>
      <c r="M252" s="13">
        <v>0</v>
      </c>
      <c r="N252" s="13">
        <v>0</v>
      </c>
      <c r="O252" s="13"/>
      <c r="P252" s="13">
        <v>174.36</v>
      </c>
      <c r="Q252" s="14">
        <v>1965.6399999999999</v>
      </c>
      <c r="T252" s="25">
        <v>43559</v>
      </c>
      <c r="U252" s="7"/>
      <c r="V252" s="5"/>
      <c r="W252" s="12">
        <v>174743</v>
      </c>
      <c r="X252" s="12">
        <v>1747.43</v>
      </c>
      <c r="Y252" s="13">
        <v>366.96029999999996</v>
      </c>
      <c r="Z252" s="13">
        <v>0</v>
      </c>
      <c r="AA252" s="13">
        <v>0</v>
      </c>
      <c r="AB252" s="13">
        <v>366.96</v>
      </c>
      <c r="AC252" s="13">
        <v>4709.8</v>
      </c>
      <c r="AD252" s="13">
        <v>864.98</v>
      </c>
      <c r="AE252" s="13">
        <v>864.98</v>
      </c>
      <c r="AF252" s="13">
        <v>0</v>
      </c>
      <c r="AG252" s="13"/>
      <c r="AH252" s="13">
        <v>8554.15</v>
      </c>
      <c r="AI252" s="14">
        <v>166188.85</v>
      </c>
    </row>
    <row r="253" spans="2:35" x14ac:dyDescent="0.25">
      <c r="B253" s="25">
        <v>43560</v>
      </c>
      <c r="C253" s="7"/>
      <c r="D253" s="5"/>
      <c r="E253" s="12">
        <v>18110</v>
      </c>
      <c r="F253" s="12">
        <v>389.38</v>
      </c>
      <c r="G253" s="13">
        <v>81.769799999999989</v>
      </c>
      <c r="H253" s="13">
        <v>0</v>
      </c>
      <c r="I253" s="13">
        <v>0</v>
      </c>
      <c r="J253" s="13">
        <v>81.77</v>
      </c>
      <c r="K253" s="13">
        <v>469</v>
      </c>
      <c r="L253" s="13">
        <v>531.62</v>
      </c>
      <c r="M253" s="13">
        <v>134.12</v>
      </c>
      <c r="N253" s="13">
        <v>0</v>
      </c>
      <c r="O253" s="13"/>
      <c r="P253" s="13">
        <v>1605.8899999999999</v>
      </c>
      <c r="Q253" s="14">
        <v>16504.11</v>
      </c>
      <c r="T253" s="25">
        <v>43560</v>
      </c>
      <c r="U253" s="7"/>
      <c r="V253" s="5"/>
      <c r="W253" s="12">
        <v>105974.06</v>
      </c>
      <c r="X253" s="12">
        <v>1059.74</v>
      </c>
      <c r="Y253" s="13">
        <v>222.5454</v>
      </c>
      <c r="Z253" s="13">
        <v>0</v>
      </c>
      <c r="AA253" s="13">
        <v>0</v>
      </c>
      <c r="AB253" s="13">
        <v>222.55</v>
      </c>
      <c r="AC253" s="13">
        <v>2856.29</v>
      </c>
      <c r="AD253" s="13">
        <v>524.57000000000005</v>
      </c>
      <c r="AE253" s="13">
        <v>524.57000000000005</v>
      </c>
      <c r="AF253" s="13">
        <v>0</v>
      </c>
      <c r="AG253" s="13"/>
      <c r="AH253" s="13">
        <v>5187.7199999999993</v>
      </c>
      <c r="AI253" s="14">
        <v>100786.34</v>
      </c>
    </row>
    <row r="254" spans="2:35" x14ac:dyDescent="0.25">
      <c r="B254" s="25">
        <v>43561</v>
      </c>
      <c r="C254" s="7"/>
      <c r="D254" s="5"/>
      <c r="E254" s="12">
        <v>0</v>
      </c>
      <c r="F254" s="12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/>
      <c r="P254" s="13">
        <v>0</v>
      </c>
      <c r="Q254" s="14">
        <v>0</v>
      </c>
      <c r="T254" s="25">
        <v>43561</v>
      </c>
      <c r="U254" s="7"/>
      <c r="V254" s="5"/>
      <c r="W254" s="12">
        <v>0</v>
      </c>
      <c r="X254" s="12">
        <v>0</v>
      </c>
      <c r="Y254" s="13">
        <v>0</v>
      </c>
      <c r="Z254" s="13">
        <v>0</v>
      </c>
      <c r="AA254" s="13">
        <v>0</v>
      </c>
      <c r="AB254" s="13">
        <v>0</v>
      </c>
      <c r="AC254" s="13">
        <v>0</v>
      </c>
      <c r="AD254" s="13">
        <v>0</v>
      </c>
      <c r="AE254" s="13">
        <v>0</v>
      </c>
      <c r="AF254" s="13">
        <v>0</v>
      </c>
      <c r="AG254" s="13"/>
      <c r="AH254" s="13">
        <v>0</v>
      </c>
      <c r="AI254" s="14">
        <v>0</v>
      </c>
    </row>
    <row r="255" spans="2:35" x14ac:dyDescent="0.25">
      <c r="B255" s="25">
        <v>43562</v>
      </c>
      <c r="C255" s="7"/>
      <c r="D255" s="5"/>
      <c r="E255" s="12">
        <v>0</v>
      </c>
      <c r="F255" s="12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/>
      <c r="P255" s="13">
        <v>0</v>
      </c>
      <c r="Q255" s="14">
        <v>0</v>
      </c>
      <c r="T255" s="25">
        <v>43562</v>
      </c>
      <c r="U255" s="7"/>
      <c r="V255" s="5"/>
      <c r="W255" s="12">
        <v>0</v>
      </c>
      <c r="X255" s="12">
        <v>0</v>
      </c>
      <c r="Y255" s="13">
        <v>0</v>
      </c>
      <c r="Z255" s="13">
        <v>0</v>
      </c>
      <c r="AA255" s="13">
        <v>0</v>
      </c>
      <c r="AB255" s="13">
        <v>0</v>
      </c>
      <c r="AC255" s="13">
        <v>0</v>
      </c>
      <c r="AD255" s="13">
        <v>0</v>
      </c>
      <c r="AE255" s="13">
        <v>0</v>
      </c>
      <c r="AF255" s="13">
        <v>0</v>
      </c>
      <c r="AG255" s="13"/>
      <c r="AH255" s="13">
        <v>0</v>
      </c>
      <c r="AI255" s="14">
        <v>0</v>
      </c>
    </row>
    <row r="256" spans="2:35" x14ac:dyDescent="0.25">
      <c r="B256" s="25">
        <v>43563</v>
      </c>
      <c r="C256" s="7"/>
      <c r="D256" s="5"/>
      <c r="E256" s="12">
        <v>4115</v>
      </c>
      <c r="F256" s="12">
        <v>88.47999999999999</v>
      </c>
      <c r="G256" s="13">
        <v>18.580799999999996</v>
      </c>
      <c r="H256" s="13">
        <v>0</v>
      </c>
      <c r="I256" s="13">
        <v>0</v>
      </c>
      <c r="J256" s="13">
        <v>18.579999999999998</v>
      </c>
      <c r="K256" s="13">
        <v>107.41</v>
      </c>
      <c r="L256" s="13">
        <v>120.8</v>
      </c>
      <c r="M256" s="13">
        <v>0</v>
      </c>
      <c r="N256" s="13">
        <v>0</v>
      </c>
      <c r="O256" s="13"/>
      <c r="P256" s="13">
        <v>335.27</v>
      </c>
      <c r="Q256" s="14">
        <v>3779.73</v>
      </c>
      <c r="T256" s="25">
        <v>43563</v>
      </c>
      <c r="U256" s="7"/>
      <c r="V256" s="5"/>
      <c r="W256" s="12">
        <v>158146.81</v>
      </c>
      <c r="X256" s="12">
        <v>1581.47</v>
      </c>
      <c r="Y256" s="13">
        <v>332.1087</v>
      </c>
      <c r="Z256" s="13">
        <v>0</v>
      </c>
      <c r="AA256" s="13">
        <v>0</v>
      </c>
      <c r="AB256" s="13">
        <v>332.11</v>
      </c>
      <c r="AC256" s="13">
        <v>4262.49</v>
      </c>
      <c r="AD256" s="13">
        <v>782.83</v>
      </c>
      <c r="AE256" s="13">
        <v>782.83</v>
      </c>
      <c r="AF256" s="13">
        <v>0</v>
      </c>
      <c r="AG256" s="13"/>
      <c r="AH256" s="13">
        <v>7741.7300000000005</v>
      </c>
      <c r="AI256" s="14">
        <v>150405.07999999999</v>
      </c>
    </row>
    <row r="257" spans="2:35" x14ac:dyDescent="0.25">
      <c r="B257" s="25">
        <v>43564</v>
      </c>
      <c r="C257" s="7"/>
      <c r="D257" s="5"/>
      <c r="E257" s="12">
        <v>7926.5</v>
      </c>
      <c r="F257" s="12">
        <v>170.43</v>
      </c>
      <c r="G257" s="13">
        <v>35.790300000000002</v>
      </c>
      <c r="H257" s="13">
        <v>0</v>
      </c>
      <c r="I257" s="13">
        <v>0</v>
      </c>
      <c r="J257" s="13">
        <v>35.799999999999997</v>
      </c>
      <c r="K257" s="13">
        <v>206.9</v>
      </c>
      <c r="L257" s="13">
        <v>232.68</v>
      </c>
      <c r="M257" s="13">
        <v>0</v>
      </c>
      <c r="N257" s="13">
        <v>0</v>
      </c>
      <c r="O257" s="13"/>
      <c r="P257" s="13">
        <v>645.81000000000006</v>
      </c>
      <c r="Q257" s="14">
        <v>7280.69</v>
      </c>
      <c r="T257" s="25">
        <v>43564</v>
      </c>
      <c r="U257" s="7"/>
      <c r="V257" s="5"/>
      <c r="W257" s="12">
        <v>119936.18</v>
      </c>
      <c r="X257" s="12">
        <v>1199.3599999999999</v>
      </c>
      <c r="Y257" s="13">
        <v>251.86559999999997</v>
      </c>
      <c r="Z257" s="13">
        <v>0</v>
      </c>
      <c r="AA257" s="13">
        <v>0</v>
      </c>
      <c r="AB257" s="13">
        <v>251.87</v>
      </c>
      <c r="AC257" s="13">
        <v>3232.61</v>
      </c>
      <c r="AD257" s="13">
        <v>593.67999999999995</v>
      </c>
      <c r="AE257" s="13">
        <v>593.67999999999995</v>
      </c>
      <c r="AF257" s="13">
        <v>0</v>
      </c>
      <c r="AG257" s="13"/>
      <c r="AH257" s="13">
        <v>5871.2</v>
      </c>
      <c r="AI257" s="14">
        <v>114064.98</v>
      </c>
    </row>
    <row r="258" spans="2:35" x14ac:dyDescent="0.25">
      <c r="B258" s="25">
        <v>43565</v>
      </c>
      <c r="C258" s="7"/>
      <c r="D258" s="5"/>
      <c r="E258" s="12">
        <v>16040</v>
      </c>
      <c r="F258" s="12">
        <v>344.86</v>
      </c>
      <c r="G258" s="13">
        <v>72.420600000000007</v>
      </c>
      <c r="H258" s="13">
        <v>0</v>
      </c>
      <c r="I258" s="13">
        <v>0</v>
      </c>
      <c r="J258" s="13">
        <v>72.42</v>
      </c>
      <c r="K258" s="13">
        <v>414.35</v>
      </c>
      <c r="L258" s="13">
        <v>470.85</v>
      </c>
      <c r="M258" s="13">
        <v>156.94999999999999</v>
      </c>
      <c r="N258" s="13">
        <v>0</v>
      </c>
      <c r="O258" s="13"/>
      <c r="P258" s="13">
        <v>1459.43</v>
      </c>
      <c r="Q258" s="14">
        <v>14580.57</v>
      </c>
      <c r="T258" s="25">
        <v>43565</v>
      </c>
      <c r="U258" s="7"/>
      <c r="V258" s="5"/>
      <c r="W258" s="12">
        <v>150125.60999999999</v>
      </c>
      <c r="X258" s="12">
        <v>1501.26</v>
      </c>
      <c r="Y258" s="13">
        <v>315.26459999999997</v>
      </c>
      <c r="Z258" s="13">
        <v>0</v>
      </c>
      <c r="AA258" s="13">
        <v>0</v>
      </c>
      <c r="AB258" s="13">
        <v>315.26</v>
      </c>
      <c r="AC258" s="13">
        <v>4046.3</v>
      </c>
      <c r="AD258" s="13">
        <v>743.12</v>
      </c>
      <c r="AE258" s="13">
        <v>743.12</v>
      </c>
      <c r="AF258" s="13">
        <v>0</v>
      </c>
      <c r="AG258" s="13"/>
      <c r="AH258" s="13">
        <v>7349.0599999999995</v>
      </c>
      <c r="AI258" s="14">
        <v>142776.54999999999</v>
      </c>
    </row>
    <row r="259" spans="2:35" x14ac:dyDescent="0.25">
      <c r="B259" s="25">
        <v>43566</v>
      </c>
      <c r="C259" s="7"/>
      <c r="D259" s="5"/>
      <c r="E259" s="12">
        <v>26898.959999999999</v>
      </c>
      <c r="F259" s="12">
        <v>578.34</v>
      </c>
      <c r="G259" s="13">
        <v>121.45140000000001</v>
      </c>
      <c r="H259" s="13">
        <v>0</v>
      </c>
      <c r="I259" s="13">
        <v>0</v>
      </c>
      <c r="J259" s="13">
        <v>121.45</v>
      </c>
      <c r="K259" s="13">
        <v>697.18</v>
      </c>
      <c r="L259" s="13">
        <v>789.61999999999989</v>
      </c>
      <c r="M259" s="13">
        <v>179.06</v>
      </c>
      <c r="N259" s="13">
        <v>0</v>
      </c>
      <c r="O259" s="13"/>
      <c r="P259" s="13">
        <v>2365.65</v>
      </c>
      <c r="Q259" s="14">
        <v>24533.309999999998</v>
      </c>
      <c r="T259" s="25">
        <v>43566</v>
      </c>
      <c r="U259" s="7"/>
      <c r="V259" s="5"/>
      <c r="W259" s="12">
        <v>91109</v>
      </c>
      <c r="X259" s="12">
        <v>911.09</v>
      </c>
      <c r="Y259" s="13">
        <v>191.3289</v>
      </c>
      <c r="Z259" s="13">
        <v>0</v>
      </c>
      <c r="AA259" s="13">
        <v>0</v>
      </c>
      <c r="AB259" s="13">
        <v>191.33</v>
      </c>
      <c r="AC259" s="13">
        <v>2455.64</v>
      </c>
      <c r="AD259" s="13">
        <v>450.99</v>
      </c>
      <c r="AE259" s="13">
        <v>450.99</v>
      </c>
      <c r="AF259" s="13">
        <v>0</v>
      </c>
      <c r="AG259" s="13"/>
      <c r="AH259" s="13">
        <v>4460.0399999999991</v>
      </c>
      <c r="AI259" s="14">
        <v>86648.960000000006</v>
      </c>
    </row>
    <row r="260" spans="2:35" x14ac:dyDescent="0.25">
      <c r="B260" s="25">
        <v>43567</v>
      </c>
      <c r="C260" s="7"/>
      <c r="D260" s="5"/>
      <c r="E260" s="12">
        <v>9818</v>
      </c>
      <c r="F260" s="12">
        <v>211.08</v>
      </c>
      <c r="G260" s="13">
        <v>44.326800000000006</v>
      </c>
      <c r="H260" s="13">
        <v>0</v>
      </c>
      <c r="I260" s="13">
        <v>0</v>
      </c>
      <c r="J260" s="13">
        <v>44.33</v>
      </c>
      <c r="K260" s="13">
        <v>253.62</v>
      </c>
      <c r="L260" s="13">
        <v>288.20999999999998</v>
      </c>
      <c r="M260" s="13">
        <v>96.07</v>
      </c>
      <c r="N260" s="13">
        <v>0</v>
      </c>
      <c r="O260" s="13"/>
      <c r="P260" s="13">
        <v>893.31</v>
      </c>
      <c r="Q260" s="14">
        <v>8924.69</v>
      </c>
      <c r="T260" s="25">
        <v>43567</v>
      </c>
      <c r="U260" s="7"/>
      <c r="V260" s="5"/>
      <c r="W260" s="12">
        <v>69556</v>
      </c>
      <c r="X260" s="12">
        <v>695.56</v>
      </c>
      <c r="Y260" s="13">
        <v>146.06759999999997</v>
      </c>
      <c r="Z260" s="13">
        <v>0</v>
      </c>
      <c r="AA260" s="13">
        <v>0</v>
      </c>
      <c r="AB260" s="13">
        <v>146.07</v>
      </c>
      <c r="AC260" s="13">
        <v>1874.73</v>
      </c>
      <c r="AD260" s="13">
        <v>344.3</v>
      </c>
      <c r="AE260" s="13">
        <v>344.3</v>
      </c>
      <c r="AF260" s="13">
        <v>0</v>
      </c>
      <c r="AG260" s="13"/>
      <c r="AH260" s="13">
        <v>3404.9600000000005</v>
      </c>
      <c r="AI260" s="14">
        <v>66151.039999999994</v>
      </c>
    </row>
    <row r="261" spans="2:35" x14ac:dyDescent="0.25">
      <c r="B261" s="25">
        <v>43568</v>
      </c>
      <c r="C261" s="7"/>
      <c r="D261" s="5"/>
      <c r="E261" s="12">
        <v>0</v>
      </c>
      <c r="F261" s="12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/>
      <c r="P261" s="13">
        <v>0</v>
      </c>
      <c r="Q261" s="14">
        <v>0</v>
      </c>
      <c r="T261" s="25">
        <v>43568</v>
      </c>
      <c r="U261" s="7"/>
      <c r="V261" s="5"/>
      <c r="W261" s="12">
        <v>0</v>
      </c>
      <c r="X261" s="12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0</v>
      </c>
      <c r="AE261" s="13">
        <v>0</v>
      </c>
      <c r="AF261" s="13">
        <v>0</v>
      </c>
      <c r="AG261" s="13"/>
      <c r="AH261" s="13">
        <v>0</v>
      </c>
      <c r="AI261" s="14">
        <v>0</v>
      </c>
    </row>
    <row r="262" spans="2:35" x14ac:dyDescent="0.25">
      <c r="B262" s="25">
        <v>43569</v>
      </c>
      <c r="C262" s="7"/>
      <c r="D262" s="5"/>
      <c r="E262" s="12">
        <v>0</v>
      </c>
      <c r="F262" s="12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/>
      <c r="P262" s="13">
        <v>0</v>
      </c>
      <c r="Q262" s="14">
        <v>0</v>
      </c>
      <c r="T262" s="25">
        <v>43569</v>
      </c>
      <c r="U262" s="7"/>
      <c r="V262" s="5"/>
      <c r="W262" s="12">
        <v>0</v>
      </c>
      <c r="X262" s="12">
        <v>0</v>
      </c>
      <c r="Y262" s="13">
        <v>0</v>
      </c>
      <c r="Z262" s="13">
        <v>0</v>
      </c>
      <c r="AA262" s="13">
        <v>0</v>
      </c>
      <c r="AB262" s="13">
        <v>0</v>
      </c>
      <c r="AC262" s="13">
        <v>0</v>
      </c>
      <c r="AD262" s="13">
        <v>0</v>
      </c>
      <c r="AE262" s="13">
        <v>0</v>
      </c>
      <c r="AF262" s="13">
        <v>0</v>
      </c>
      <c r="AG262" s="13"/>
      <c r="AH262" s="13">
        <v>0</v>
      </c>
      <c r="AI262" s="14">
        <v>0</v>
      </c>
    </row>
    <row r="263" spans="2:35" x14ac:dyDescent="0.25">
      <c r="B263" s="25">
        <v>43570</v>
      </c>
      <c r="C263" s="7"/>
      <c r="D263" s="5"/>
      <c r="E263" s="12">
        <v>8294</v>
      </c>
      <c r="F263" s="12">
        <v>178.32</v>
      </c>
      <c r="G263" s="13">
        <v>37.447199999999995</v>
      </c>
      <c r="H263" s="13">
        <v>0</v>
      </c>
      <c r="I263" s="13">
        <v>0</v>
      </c>
      <c r="J263" s="13">
        <v>37.450000000000003</v>
      </c>
      <c r="K263" s="13">
        <v>216.49</v>
      </c>
      <c r="L263" s="13">
        <v>243.47</v>
      </c>
      <c r="M263" s="13">
        <v>0</v>
      </c>
      <c r="N263" s="13">
        <v>0</v>
      </c>
      <c r="O263" s="13"/>
      <c r="P263" s="13">
        <v>675.73</v>
      </c>
      <c r="Q263" s="14">
        <v>7618.27</v>
      </c>
      <c r="T263" s="25">
        <v>43570</v>
      </c>
      <c r="U263" s="7"/>
      <c r="V263" s="5"/>
      <c r="W263" s="12">
        <v>67216.899999999994</v>
      </c>
      <c r="X263" s="12">
        <v>672.17</v>
      </c>
      <c r="Y263" s="13">
        <v>141.1557</v>
      </c>
      <c r="Z263" s="13">
        <v>0</v>
      </c>
      <c r="AA263" s="13">
        <v>0</v>
      </c>
      <c r="AB263" s="13">
        <v>141.16</v>
      </c>
      <c r="AC263" s="13">
        <v>1811.68</v>
      </c>
      <c r="AD263" s="13">
        <v>332.72</v>
      </c>
      <c r="AE263" s="13">
        <v>332.72</v>
      </c>
      <c r="AF263" s="13">
        <v>0</v>
      </c>
      <c r="AG263" s="13"/>
      <c r="AH263" s="13">
        <v>3290.4500000000003</v>
      </c>
      <c r="AI263" s="14">
        <v>63926.45</v>
      </c>
    </row>
    <row r="264" spans="2:35" x14ac:dyDescent="0.25">
      <c r="B264" s="25">
        <v>43571</v>
      </c>
      <c r="C264" s="7"/>
      <c r="D264" s="5"/>
      <c r="E264" s="12">
        <v>2740</v>
      </c>
      <c r="F264" s="12">
        <v>58.91</v>
      </c>
      <c r="G264" s="13">
        <v>12.371099999999998</v>
      </c>
      <c r="H264" s="13">
        <v>0</v>
      </c>
      <c r="I264" s="13">
        <v>0</v>
      </c>
      <c r="J264" s="13">
        <v>12.37</v>
      </c>
      <c r="K264" s="13">
        <v>71.52</v>
      </c>
      <c r="L264" s="13">
        <v>80.430000000000007</v>
      </c>
      <c r="M264" s="13">
        <v>0</v>
      </c>
      <c r="N264" s="13">
        <v>0</v>
      </c>
      <c r="O264" s="13"/>
      <c r="P264" s="13">
        <v>223.23000000000002</v>
      </c>
      <c r="Q264" s="14">
        <v>2516.77</v>
      </c>
      <c r="T264" s="25">
        <v>43571</v>
      </c>
      <c r="U264" s="7"/>
      <c r="V264" s="5"/>
      <c r="W264" s="12">
        <v>74727.929999999993</v>
      </c>
      <c r="X264" s="12">
        <v>747.28</v>
      </c>
      <c r="Y264" s="13">
        <v>156.9288</v>
      </c>
      <c r="Z264" s="13">
        <v>0</v>
      </c>
      <c r="AA264" s="13">
        <v>0</v>
      </c>
      <c r="AB264" s="13">
        <v>156.93</v>
      </c>
      <c r="AC264" s="13">
        <v>2014.12</v>
      </c>
      <c r="AD264" s="13">
        <v>369.9</v>
      </c>
      <c r="AE264" s="13">
        <v>369.9</v>
      </c>
      <c r="AF264" s="13">
        <v>0</v>
      </c>
      <c r="AG264" s="13"/>
      <c r="AH264" s="13">
        <v>3658.1299999999997</v>
      </c>
      <c r="AI264" s="14">
        <v>71069.799999999988</v>
      </c>
    </row>
    <row r="265" spans="2:35" x14ac:dyDescent="0.25">
      <c r="B265" s="25">
        <v>43572</v>
      </c>
      <c r="C265" s="7"/>
      <c r="D265" s="5"/>
      <c r="E265" s="12">
        <v>7579</v>
      </c>
      <c r="F265" s="12">
        <v>162.94999999999999</v>
      </c>
      <c r="G265" s="13">
        <v>34.219499999999996</v>
      </c>
      <c r="H265" s="13">
        <v>0</v>
      </c>
      <c r="I265" s="13">
        <v>0</v>
      </c>
      <c r="J265" s="13">
        <v>34.22</v>
      </c>
      <c r="K265" s="13">
        <v>197.82</v>
      </c>
      <c r="L265" s="13">
        <v>222.48</v>
      </c>
      <c r="M265" s="13">
        <v>0</v>
      </c>
      <c r="N265" s="13">
        <v>0</v>
      </c>
      <c r="O265" s="13"/>
      <c r="P265" s="13">
        <v>617.46999999999991</v>
      </c>
      <c r="Q265" s="14">
        <v>6961.53</v>
      </c>
      <c r="T265" s="25">
        <v>43572</v>
      </c>
      <c r="U265" s="7"/>
      <c r="V265" s="5"/>
      <c r="W265" s="12">
        <v>103199.95</v>
      </c>
      <c r="X265" s="12">
        <v>1032</v>
      </c>
      <c r="Y265" s="13">
        <v>216.72</v>
      </c>
      <c r="Z265" s="13">
        <v>0</v>
      </c>
      <c r="AA265" s="13">
        <v>0</v>
      </c>
      <c r="AB265" s="13">
        <v>216.72</v>
      </c>
      <c r="AC265" s="13">
        <v>2781.52</v>
      </c>
      <c r="AD265" s="13">
        <v>510.84</v>
      </c>
      <c r="AE265" s="13">
        <v>510.84</v>
      </c>
      <c r="AF265" s="13">
        <v>0</v>
      </c>
      <c r="AG265" s="13"/>
      <c r="AH265" s="13">
        <v>5051.92</v>
      </c>
      <c r="AI265" s="14">
        <v>98148.03</v>
      </c>
    </row>
    <row r="266" spans="2:35" x14ac:dyDescent="0.25">
      <c r="B266" s="25">
        <v>43573</v>
      </c>
      <c r="C266" s="7"/>
      <c r="D266" s="5"/>
      <c r="E266" s="12">
        <v>0</v>
      </c>
      <c r="F266" s="12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/>
      <c r="P266" s="13">
        <v>0</v>
      </c>
      <c r="Q266" s="14">
        <v>0</v>
      </c>
      <c r="T266" s="25">
        <v>43573</v>
      </c>
      <c r="U266" s="7"/>
      <c r="V266" s="5"/>
      <c r="W266" s="12">
        <v>0</v>
      </c>
      <c r="X266" s="12">
        <v>0</v>
      </c>
      <c r="Y266" s="13">
        <v>0</v>
      </c>
      <c r="Z266" s="13">
        <v>0</v>
      </c>
      <c r="AA266" s="13">
        <v>0</v>
      </c>
      <c r="AB266" s="13">
        <v>0</v>
      </c>
      <c r="AC266" s="13">
        <v>0</v>
      </c>
      <c r="AD266" s="13">
        <v>0</v>
      </c>
      <c r="AE266" s="13">
        <v>0</v>
      </c>
      <c r="AF266" s="13">
        <v>0</v>
      </c>
      <c r="AG266" s="13"/>
      <c r="AH266" s="13">
        <v>0</v>
      </c>
      <c r="AI266" s="14">
        <v>0</v>
      </c>
    </row>
    <row r="267" spans="2:35" x14ac:dyDescent="0.25">
      <c r="B267" s="25">
        <v>43574</v>
      </c>
      <c r="C267" s="7"/>
      <c r="D267" s="5"/>
      <c r="E267" s="12">
        <v>0</v>
      </c>
      <c r="F267" s="12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/>
      <c r="P267" s="13">
        <v>0</v>
      </c>
      <c r="Q267" s="14">
        <v>0</v>
      </c>
      <c r="T267" s="25">
        <v>43574</v>
      </c>
      <c r="U267" s="7"/>
      <c r="V267" s="5"/>
      <c r="W267" s="12">
        <v>0</v>
      </c>
      <c r="X267" s="12">
        <v>0</v>
      </c>
      <c r="Y267" s="13">
        <v>0</v>
      </c>
      <c r="Z267" s="13">
        <v>0</v>
      </c>
      <c r="AA267" s="13">
        <v>0</v>
      </c>
      <c r="AB267" s="13">
        <v>0</v>
      </c>
      <c r="AC267" s="13">
        <v>0</v>
      </c>
      <c r="AD267" s="13">
        <v>0</v>
      </c>
      <c r="AE267" s="13">
        <v>0</v>
      </c>
      <c r="AF267" s="13">
        <v>0</v>
      </c>
      <c r="AG267" s="13"/>
      <c r="AH267" s="13">
        <v>0</v>
      </c>
      <c r="AI267" s="14">
        <v>0</v>
      </c>
    </row>
    <row r="268" spans="2:35" x14ac:dyDescent="0.25">
      <c r="B268" s="25">
        <v>43575</v>
      </c>
      <c r="C268" s="7"/>
      <c r="D268" s="5"/>
      <c r="E268" s="12">
        <v>0</v>
      </c>
      <c r="F268" s="12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/>
      <c r="P268" s="13">
        <v>0</v>
      </c>
      <c r="Q268" s="14">
        <v>0</v>
      </c>
      <c r="T268" s="25">
        <v>43575</v>
      </c>
      <c r="U268" s="7"/>
      <c r="V268" s="5"/>
      <c r="W268" s="12">
        <v>0</v>
      </c>
      <c r="X268" s="12">
        <v>0</v>
      </c>
      <c r="Y268" s="13">
        <v>0</v>
      </c>
      <c r="Z268" s="13">
        <v>0</v>
      </c>
      <c r="AA268" s="13">
        <v>0</v>
      </c>
      <c r="AB268" s="13">
        <v>0</v>
      </c>
      <c r="AC268" s="13">
        <v>0</v>
      </c>
      <c r="AD268" s="13">
        <v>0</v>
      </c>
      <c r="AE268" s="13">
        <v>0</v>
      </c>
      <c r="AF268" s="13">
        <v>0</v>
      </c>
      <c r="AG268" s="13"/>
      <c r="AH268" s="13">
        <v>0</v>
      </c>
      <c r="AI268" s="14">
        <v>0</v>
      </c>
    </row>
    <row r="269" spans="2:35" x14ac:dyDescent="0.25">
      <c r="B269" s="25">
        <v>43576</v>
      </c>
      <c r="C269" s="7"/>
      <c r="D269" s="5"/>
      <c r="E269" s="12">
        <v>0</v>
      </c>
      <c r="F269" s="12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/>
      <c r="P269" s="13">
        <v>0</v>
      </c>
      <c r="Q269" s="14">
        <v>0</v>
      </c>
      <c r="T269" s="25">
        <v>43576</v>
      </c>
      <c r="U269" s="7"/>
      <c r="V269" s="5"/>
      <c r="W269" s="12">
        <v>0</v>
      </c>
      <c r="X269" s="12">
        <v>0</v>
      </c>
      <c r="Y269" s="13">
        <v>0</v>
      </c>
      <c r="Z269" s="13">
        <v>0</v>
      </c>
      <c r="AA269" s="13">
        <v>0</v>
      </c>
      <c r="AB269" s="13">
        <v>0</v>
      </c>
      <c r="AC269" s="13">
        <v>0</v>
      </c>
      <c r="AD269" s="13">
        <v>0</v>
      </c>
      <c r="AE269" s="13">
        <v>0</v>
      </c>
      <c r="AF269" s="13">
        <v>0</v>
      </c>
      <c r="AG269" s="13"/>
      <c r="AH269" s="13">
        <v>0</v>
      </c>
      <c r="AI269" s="14">
        <v>0</v>
      </c>
    </row>
    <row r="270" spans="2:35" x14ac:dyDescent="0.25">
      <c r="B270" s="25">
        <v>43577</v>
      </c>
      <c r="C270" s="7"/>
      <c r="D270" s="5"/>
      <c r="E270" s="12">
        <v>3743.37</v>
      </c>
      <c r="F270" s="12">
        <v>80.489999999999995</v>
      </c>
      <c r="G270" s="13">
        <v>16.902899999999999</v>
      </c>
      <c r="H270" s="13">
        <v>0</v>
      </c>
      <c r="I270" s="13">
        <v>0</v>
      </c>
      <c r="J270" s="13">
        <v>16.899999999999999</v>
      </c>
      <c r="K270" s="13">
        <v>97.71</v>
      </c>
      <c r="L270" s="13">
        <v>109.89</v>
      </c>
      <c r="M270" s="13">
        <v>0</v>
      </c>
      <c r="N270" s="13">
        <v>0</v>
      </c>
      <c r="O270" s="13"/>
      <c r="P270" s="13">
        <v>304.99</v>
      </c>
      <c r="Q270" s="14">
        <v>3438.38</v>
      </c>
      <c r="T270" s="25">
        <v>43577</v>
      </c>
      <c r="U270" s="7"/>
      <c r="V270" s="5"/>
      <c r="W270" s="12">
        <v>75799.960000000006</v>
      </c>
      <c r="X270" s="12">
        <v>758</v>
      </c>
      <c r="Y270" s="13">
        <v>159.18</v>
      </c>
      <c r="Z270" s="13">
        <v>0</v>
      </c>
      <c r="AA270" s="13">
        <v>0</v>
      </c>
      <c r="AB270" s="13">
        <v>159.18</v>
      </c>
      <c r="AC270" s="13">
        <v>2043.02</v>
      </c>
      <c r="AD270" s="13">
        <v>375.21</v>
      </c>
      <c r="AE270" s="13">
        <v>375.21</v>
      </c>
      <c r="AF270" s="13">
        <v>0</v>
      </c>
      <c r="AG270" s="13"/>
      <c r="AH270" s="13">
        <v>3710.6200000000003</v>
      </c>
      <c r="AI270" s="14">
        <v>72089.340000000011</v>
      </c>
    </row>
    <row r="271" spans="2:35" x14ac:dyDescent="0.25">
      <c r="B271" s="25">
        <v>43578</v>
      </c>
      <c r="C271" s="7"/>
      <c r="D271" s="5"/>
      <c r="E271" s="12">
        <v>9324.17</v>
      </c>
      <c r="F271" s="12">
        <v>200.46</v>
      </c>
      <c r="G271" s="13">
        <v>42.096599999999995</v>
      </c>
      <c r="H271" s="13">
        <v>0</v>
      </c>
      <c r="I271" s="13">
        <v>0</v>
      </c>
      <c r="J271" s="13">
        <v>42.1</v>
      </c>
      <c r="K271" s="13">
        <v>240.87</v>
      </c>
      <c r="L271" s="13">
        <v>273.70999999999998</v>
      </c>
      <c r="M271" s="13">
        <v>91.24</v>
      </c>
      <c r="N271" s="13">
        <v>0</v>
      </c>
      <c r="O271" s="13"/>
      <c r="P271" s="13">
        <v>848.38</v>
      </c>
      <c r="Q271" s="14">
        <v>8475.7900000000009</v>
      </c>
      <c r="T271" s="25">
        <v>43578</v>
      </c>
      <c r="U271" s="7"/>
      <c r="V271" s="5"/>
      <c r="W271" s="12">
        <v>64566.080000000002</v>
      </c>
      <c r="X271" s="12">
        <v>645.66</v>
      </c>
      <c r="Y271" s="13">
        <v>135.58859999999999</v>
      </c>
      <c r="Z271" s="13">
        <v>0</v>
      </c>
      <c r="AA271" s="13">
        <v>0</v>
      </c>
      <c r="AB271" s="13">
        <v>135.59</v>
      </c>
      <c r="AC271" s="13">
        <v>1740.23</v>
      </c>
      <c r="AD271" s="13">
        <v>319.60000000000002</v>
      </c>
      <c r="AE271" s="13">
        <v>319.60000000000002</v>
      </c>
      <c r="AF271" s="13">
        <v>0</v>
      </c>
      <c r="AG271" s="13"/>
      <c r="AH271" s="13">
        <v>3160.68</v>
      </c>
      <c r="AI271" s="14">
        <v>61405.4</v>
      </c>
    </row>
    <row r="272" spans="2:35" x14ac:dyDescent="0.25">
      <c r="B272" s="25">
        <v>43579</v>
      </c>
      <c r="C272" s="7"/>
      <c r="D272" s="5"/>
      <c r="E272" s="12">
        <v>2275</v>
      </c>
      <c r="F272" s="12">
        <v>48.91</v>
      </c>
      <c r="G272" s="13">
        <v>10.271099999999999</v>
      </c>
      <c r="H272" s="13">
        <v>0</v>
      </c>
      <c r="I272" s="13">
        <v>0</v>
      </c>
      <c r="J272" s="13">
        <v>10.28</v>
      </c>
      <c r="K272" s="13">
        <v>59.38</v>
      </c>
      <c r="L272" s="13">
        <v>66.789999999999992</v>
      </c>
      <c r="M272" s="13">
        <v>0</v>
      </c>
      <c r="N272" s="13">
        <v>0</v>
      </c>
      <c r="O272" s="13"/>
      <c r="P272" s="13">
        <v>185.35999999999999</v>
      </c>
      <c r="Q272" s="14">
        <v>2089.64</v>
      </c>
      <c r="T272" s="25">
        <v>43579</v>
      </c>
      <c r="U272" s="7"/>
      <c r="V272" s="5"/>
      <c r="W272" s="12">
        <v>47006.87</v>
      </c>
      <c r="X272" s="12">
        <v>470.07</v>
      </c>
      <c r="Y272" s="13">
        <v>98.714699999999993</v>
      </c>
      <c r="Z272" s="13">
        <v>0</v>
      </c>
      <c r="AA272" s="13">
        <v>0</v>
      </c>
      <c r="AB272" s="13">
        <v>98.71</v>
      </c>
      <c r="AC272" s="13">
        <v>1266.96</v>
      </c>
      <c r="AD272" s="13">
        <v>232.68</v>
      </c>
      <c r="AE272" s="13">
        <v>232.68</v>
      </c>
      <c r="AF272" s="13">
        <v>0</v>
      </c>
      <c r="AG272" s="13"/>
      <c r="AH272" s="13">
        <v>2301.1</v>
      </c>
      <c r="AI272" s="14">
        <v>44705.770000000004</v>
      </c>
    </row>
    <row r="273" spans="2:35" x14ac:dyDescent="0.25">
      <c r="B273" s="25">
        <v>43580</v>
      </c>
      <c r="C273" s="7"/>
      <c r="D273" s="5"/>
      <c r="E273" s="12">
        <v>5630</v>
      </c>
      <c r="F273" s="12">
        <v>121.05</v>
      </c>
      <c r="G273" s="13">
        <v>25.420499999999997</v>
      </c>
      <c r="H273" s="13">
        <v>0</v>
      </c>
      <c r="I273" s="13">
        <v>0</v>
      </c>
      <c r="J273" s="13">
        <v>25.42</v>
      </c>
      <c r="K273" s="13">
        <v>146.94999999999999</v>
      </c>
      <c r="L273" s="13">
        <v>165.27</v>
      </c>
      <c r="M273" s="13">
        <v>0</v>
      </c>
      <c r="N273" s="13">
        <v>0</v>
      </c>
      <c r="O273" s="13"/>
      <c r="P273" s="13">
        <v>458.69</v>
      </c>
      <c r="Q273" s="14">
        <v>5171.3100000000004</v>
      </c>
      <c r="T273" s="25">
        <v>43580</v>
      </c>
      <c r="U273" s="7"/>
      <c r="V273" s="5"/>
      <c r="W273" s="12">
        <v>66588.570000000007</v>
      </c>
      <c r="X273" s="12">
        <v>665.89</v>
      </c>
      <c r="Y273" s="13">
        <v>139.83690000000001</v>
      </c>
      <c r="Z273" s="13">
        <v>0</v>
      </c>
      <c r="AA273" s="13">
        <v>0</v>
      </c>
      <c r="AB273" s="13">
        <v>139.84</v>
      </c>
      <c r="AC273" s="13">
        <v>1794.75</v>
      </c>
      <c r="AD273" s="13">
        <v>329.61</v>
      </c>
      <c r="AE273" s="13">
        <v>329.61</v>
      </c>
      <c r="AF273" s="13">
        <v>0</v>
      </c>
      <c r="AG273" s="13"/>
      <c r="AH273" s="13">
        <v>3259.7</v>
      </c>
      <c r="AI273" s="14">
        <v>63328.87000000001</v>
      </c>
    </row>
    <row r="274" spans="2:35" x14ac:dyDescent="0.25">
      <c r="B274" s="25">
        <v>43581</v>
      </c>
      <c r="C274" s="7"/>
      <c r="D274" s="5"/>
      <c r="E274" s="12">
        <v>3220</v>
      </c>
      <c r="F274" s="12">
        <v>69.23</v>
      </c>
      <c r="G274" s="13">
        <v>14.538300000000001</v>
      </c>
      <c r="H274" s="13">
        <v>0</v>
      </c>
      <c r="I274" s="13">
        <v>0</v>
      </c>
      <c r="J274" s="13">
        <v>14.54</v>
      </c>
      <c r="K274" s="13">
        <v>84.05</v>
      </c>
      <c r="L274" s="13">
        <v>94.52</v>
      </c>
      <c r="M274" s="13">
        <v>0</v>
      </c>
      <c r="N274" s="13">
        <v>0</v>
      </c>
      <c r="O274" s="13"/>
      <c r="P274" s="13">
        <v>262.33999999999997</v>
      </c>
      <c r="Q274" s="14">
        <v>2957.66</v>
      </c>
      <c r="T274" s="25">
        <v>43581</v>
      </c>
      <c r="U274" s="7"/>
      <c r="V274" s="5"/>
      <c r="W274" s="12">
        <v>38615</v>
      </c>
      <c r="X274" s="12">
        <v>386.15</v>
      </c>
      <c r="Y274" s="13">
        <v>81.091499999999996</v>
      </c>
      <c r="Z274" s="13">
        <v>0</v>
      </c>
      <c r="AA274" s="13">
        <v>0</v>
      </c>
      <c r="AB274" s="13">
        <v>81.09</v>
      </c>
      <c r="AC274" s="13">
        <v>1040.78</v>
      </c>
      <c r="AD274" s="13">
        <v>191.14</v>
      </c>
      <c r="AE274" s="13">
        <v>191.14</v>
      </c>
      <c r="AF274" s="13">
        <v>0</v>
      </c>
      <c r="AG274" s="13"/>
      <c r="AH274" s="13">
        <v>1890.2999999999997</v>
      </c>
      <c r="AI274" s="14">
        <v>36724.699999999997</v>
      </c>
    </row>
    <row r="275" spans="2:35" x14ac:dyDescent="0.25">
      <c r="B275" s="25">
        <v>43582</v>
      </c>
      <c r="C275" s="7"/>
      <c r="D275" s="5"/>
      <c r="E275" s="12">
        <v>0</v>
      </c>
      <c r="F275" s="12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/>
      <c r="P275" s="13">
        <v>0</v>
      </c>
      <c r="Q275" s="14">
        <v>0</v>
      </c>
      <c r="T275" s="25">
        <v>43582</v>
      </c>
      <c r="U275" s="7"/>
      <c r="V275" s="5"/>
      <c r="W275" s="12">
        <v>0</v>
      </c>
      <c r="X275" s="12">
        <v>0</v>
      </c>
      <c r="Y275" s="13">
        <v>0</v>
      </c>
      <c r="Z275" s="13">
        <v>0</v>
      </c>
      <c r="AA275" s="13">
        <v>0</v>
      </c>
      <c r="AB275" s="13">
        <v>0</v>
      </c>
      <c r="AC275" s="13">
        <v>0</v>
      </c>
      <c r="AD275" s="13">
        <v>0</v>
      </c>
      <c r="AE275" s="13">
        <v>0</v>
      </c>
      <c r="AF275" s="13">
        <v>0</v>
      </c>
      <c r="AG275" s="13"/>
      <c r="AH275" s="13">
        <v>0</v>
      </c>
      <c r="AI275" s="14">
        <v>0</v>
      </c>
    </row>
    <row r="276" spans="2:35" x14ac:dyDescent="0.25">
      <c r="B276" s="25">
        <v>43583</v>
      </c>
      <c r="C276" s="7"/>
      <c r="D276" s="5"/>
      <c r="E276" s="12">
        <v>0</v>
      </c>
      <c r="F276" s="12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/>
      <c r="P276" s="13">
        <v>0</v>
      </c>
      <c r="Q276" s="14">
        <v>0</v>
      </c>
      <c r="T276" s="25">
        <v>43583</v>
      </c>
      <c r="U276" s="7"/>
      <c r="V276" s="5"/>
      <c r="W276" s="12">
        <v>0</v>
      </c>
      <c r="X276" s="12">
        <v>0</v>
      </c>
      <c r="Y276" s="13">
        <v>0</v>
      </c>
      <c r="Z276" s="13">
        <v>0</v>
      </c>
      <c r="AA276" s="13">
        <v>0</v>
      </c>
      <c r="AB276" s="13">
        <v>0</v>
      </c>
      <c r="AC276" s="13">
        <v>0</v>
      </c>
      <c r="AD276" s="13">
        <v>0</v>
      </c>
      <c r="AE276" s="13">
        <v>0</v>
      </c>
      <c r="AF276" s="13">
        <v>0</v>
      </c>
      <c r="AG276" s="13"/>
      <c r="AH276" s="13">
        <v>0</v>
      </c>
      <c r="AI276" s="14">
        <v>0</v>
      </c>
    </row>
    <row r="277" spans="2:35" x14ac:dyDescent="0.25">
      <c r="B277" s="25">
        <v>43584</v>
      </c>
      <c r="C277" s="7"/>
      <c r="D277" s="5"/>
      <c r="E277" s="12">
        <v>4779</v>
      </c>
      <c r="F277" s="12">
        <v>102.76</v>
      </c>
      <c r="G277" s="13">
        <v>21.579599999999999</v>
      </c>
      <c r="H277" s="13">
        <v>0</v>
      </c>
      <c r="I277" s="13">
        <v>0</v>
      </c>
      <c r="J277" s="13">
        <v>21.58</v>
      </c>
      <c r="K277" s="13">
        <v>124.74</v>
      </c>
      <c r="L277" s="13">
        <v>140.29</v>
      </c>
      <c r="M277" s="13">
        <v>0</v>
      </c>
      <c r="N277" s="13">
        <v>0</v>
      </c>
      <c r="O277" s="13"/>
      <c r="P277" s="13">
        <v>389.37</v>
      </c>
      <c r="Q277" s="14">
        <v>4389.63</v>
      </c>
      <c r="T277" s="25">
        <v>43584</v>
      </c>
      <c r="U277" s="7"/>
      <c r="V277" s="5"/>
      <c r="W277" s="12">
        <v>8037</v>
      </c>
      <c r="X277" s="12">
        <v>80.37</v>
      </c>
      <c r="Y277" s="13">
        <v>16.877700000000001</v>
      </c>
      <c r="Z277" s="13">
        <v>0</v>
      </c>
      <c r="AA277" s="13">
        <v>0</v>
      </c>
      <c r="AB277" s="13">
        <v>16.88</v>
      </c>
      <c r="AC277" s="13">
        <v>217.71</v>
      </c>
      <c r="AD277" s="13">
        <v>39.78</v>
      </c>
      <c r="AE277" s="13">
        <v>0</v>
      </c>
      <c r="AF277" s="13">
        <v>0</v>
      </c>
      <c r="AG277" s="13"/>
      <c r="AH277" s="13">
        <v>354.74</v>
      </c>
      <c r="AI277" s="14">
        <v>7682.26</v>
      </c>
    </row>
    <row r="278" spans="2:35" x14ac:dyDescent="0.25">
      <c r="B278" s="25">
        <v>43585</v>
      </c>
      <c r="C278" s="7"/>
      <c r="D278" s="5"/>
      <c r="E278" s="12">
        <v>6580</v>
      </c>
      <c r="F278" s="12">
        <v>141.47</v>
      </c>
      <c r="G278" s="13">
        <v>29.7087</v>
      </c>
      <c r="H278" s="13">
        <v>0</v>
      </c>
      <c r="I278" s="13">
        <v>0</v>
      </c>
      <c r="J278" s="13">
        <v>29.71</v>
      </c>
      <c r="K278" s="13">
        <v>171.75</v>
      </c>
      <c r="L278" s="13">
        <v>193.16</v>
      </c>
      <c r="M278" s="13">
        <v>0</v>
      </c>
      <c r="N278" s="13">
        <v>0</v>
      </c>
      <c r="O278" s="13"/>
      <c r="P278" s="13">
        <v>536.08999999999992</v>
      </c>
      <c r="Q278" s="14">
        <v>6043.91</v>
      </c>
      <c r="T278" s="25">
        <v>43585</v>
      </c>
      <c r="U278" s="7"/>
      <c r="V278" s="5"/>
      <c r="W278" s="12">
        <v>48638.49</v>
      </c>
      <c r="X278" s="12">
        <v>486.38</v>
      </c>
      <c r="Y278" s="13">
        <v>102.13979999999999</v>
      </c>
      <c r="Z278" s="13">
        <v>0</v>
      </c>
      <c r="AA278" s="13">
        <v>0</v>
      </c>
      <c r="AB278" s="13">
        <v>102.14</v>
      </c>
      <c r="AC278" s="13">
        <v>1310.94</v>
      </c>
      <c r="AD278" s="13">
        <v>240.76</v>
      </c>
      <c r="AE278" s="13">
        <v>240.76</v>
      </c>
      <c r="AF278" s="13">
        <v>0</v>
      </c>
      <c r="AG278" s="13"/>
      <c r="AH278" s="13">
        <v>2380.9800000000005</v>
      </c>
      <c r="AI278" s="14">
        <v>46257.509999999995</v>
      </c>
    </row>
    <row r="279" spans="2:35" x14ac:dyDescent="0.25">
      <c r="B279" s="25">
        <v>43586</v>
      </c>
      <c r="C279" s="7"/>
      <c r="D279" s="5"/>
      <c r="E279" s="12">
        <v>0</v>
      </c>
      <c r="F279" s="12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/>
      <c r="P279" s="13">
        <v>0</v>
      </c>
      <c r="Q279" s="14">
        <v>0</v>
      </c>
      <c r="T279" s="25">
        <v>43586</v>
      </c>
      <c r="U279" s="7"/>
      <c r="V279" s="5"/>
      <c r="W279" s="12">
        <v>0</v>
      </c>
      <c r="X279" s="12">
        <v>0</v>
      </c>
      <c r="Y279" s="13">
        <v>0</v>
      </c>
      <c r="Z279" s="13">
        <v>0</v>
      </c>
      <c r="AA279" s="13">
        <v>0</v>
      </c>
      <c r="AB279" s="13">
        <v>0</v>
      </c>
      <c r="AC279" s="13">
        <v>0</v>
      </c>
      <c r="AD279" s="13">
        <v>0</v>
      </c>
      <c r="AE279" s="13">
        <v>0</v>
      </c>
      <c r="AF279" s="13">
        <v>0</v>
      </c>
      <c r="AG279" s="13"/>
      <c r="AH279" s="13">
        <v>0</v>
      </c>
      <c r="AI279" s="14">
        <v>0</v>
      </c>
    </row>
    <row r="280" spans="2:35" x14ac:dyDescent="0.25">
      <c r="C280" s="26">
        <v>0</v>
      </c>
      <c r="D280" s="27">
        <v>0</v>
      </c>
      <c r="E280" s="28">
        <v>160967</v>
      </c>
      <c r="F280" s="28">
        <v>3460.85</v>
      </c>
      <c r="G280" s="28">
        <v>726.77850000000012</v>
      </c>
      <c r="H280" s="28">
        <v>131.74</v>
      </c>
      <c r="I280" s="28">
        <v>13.832699999999999</v>
      </c>
      <c r="J280" s="28">
        <v>740.63</v>
      </c>
      <c r="K280" s="28">
        <v>4176.88</v>
      </c>
      <c r="L280" s="28">
        <v>4721.2400000000007</v>
      </c>
      <c r="M280" s="28">
        <v>767.25</v>
      </c>
      <c r="N280" s="28">
        <v>0</v>
      </c>
      <c r="O280" s="28">
        <v>0</v>
      </c>
      <c r="P280" s="28">
        <v>13998.59</v>
      </c>
      <c r="Q280" s="28">
        <v>146968.41000000003</v>
      </c>
      <c r="U280" s="26">
        <v>0</v>
      </c>
      <c r="V280" s="27">
        <v>0</v>
      </c>
      <c r="W280" s="28">
        <v>1544879.4200000002</v>
      </c>
      <c r="X280" s="28">
        <v>15448.8</v>
      </c>
      <c r="Y280" s="28">
        <v>3244.2479999999991</v>
      </c>
      <c r="Z280" s="28">
        <v>0</v>
      </c>
      <c r="AA280" s="28">
        <v>0</v>
      </c>
      <c r="AB280" s="28">
        <v>3244.2599999999993</v>
      </c>
      <c r="AC280" s="28">
        <v>41639.829999999994</v>
      </c>
      <c r="AD280" s="28">
        <v>7647.1200000000008</v>
      </c>
      <c r="AE280" s="28">
        <v>7607.3400000000011</v>
      </c>
      <c r="AF280" s="28">
        <v>0</v>
      </c>
      <c r="AG280" s="28">
        <v>0</v>
      </c>
      <c r="AH280" s="28">
        <v>75587.349999999991</v>
      </c>
      <c r="AI280" s="28">
        <v>1469292.07</v>
      </c>
    </row>
    <row r="281" spans="2:35" x14ac:dyDescent="0.25">
      <c r="C281" s="6"/>
      <c r="D281" s="6"/>
      <c r="E281" s="8"/>
      <c r="F281" s="29">
        <v>3460.85</v>
      </c>
      <c r="G281" s="30">
        <v>726.77850000000001</v>
      </c>
      <c r="H281" s="29">
        <v>131.74</v>
      </c>
      <c r="I281" s="30">
        <v>13.832700000000001</v>
      </c>
      <c r="J281" s="9"/>
      <c r="K281" s="8"/>
      <c r="L281" s="8"/>
      <c r="M281" s="8"/>
      <c r="N281" s="10">
        <v>0</v>
      </c>
      <c r="O281" s="11"/>
      <c r="P281" s="8"/>
      <c r="Q281" s="8"/>
      <c r="U281" s="6"/>
      <c r="V281" s="6"/>
      <c r="W281" s="8"/>
      <c r="X281" s="29">
        <v>15448.8</v>
      </c>
      <c r="Y281" s="30">
        <v>3244.2479999999996</v>
      </c>
      <c r="Z281" s="29">
        <v>0</v>
      </c>
      <c r="AA281" s="30">
        <v>0</v>
      </c>
      <c r="AB281" s="9"/>
      <c r="AC281" s="8"/>
      <c r="AD281" s="8"/>
      <c r="AE281" s="8"/>
      <c r="AF281" s="10">
        <v>0</v>
      </c>
      <c r="AG281" s="11"/>
      <c r="AH281" s="8"/>
      <c r="AI281" s="8"/>
    </row>
    <row r="282" spans="2:35" x14ac:dyDescent="0.25">
      <c r="C282" s="6"/>
      <c r="D282" s="6"/>
      <c r="E282" s="8"/>
      <c r="F282" s="29">
        <v>0</v>
      </c>
      <c r="G282" s="9"/>
      <c r="H282" s="29">
        <v>0</v>
      </c>
      <c r="I282" s="9"/>
      <c r="J282" s="9"/>
      <c r="K282" s="31">
        <v>0</v>
      </c>
      <c r="L282" s="8"/>
      <c r="M282" s="8"/>
      <c r="N282" s="8"/>
      <c r="O282" s="8"/>
      <c r="P282" s="8"/>
      <c r="Q282" s="8"/>
      <c r="U282" s="6"/>
      <c r="V282" s="6"/>
      <c r="W282" s="8"/>
      <c r="X282" s="29">
        <v>0</v>
      </c>
      <c r="Y282" s="9"/>
      <c r="Z282" s="29">
        <v>0</v>
      </c>
      <c r="AA282" s="9"/>
      <c r="AB282" s="9"/>
      <c r="AC282" s="31">
        <v>0</v>
      </c>
      <c r="AD282" s="8"/>
      <c r="AE282" s="8"/>
      <c r="AF282" s="8"/>
      <c r="AG282" s="8"/>
      <c r="AH282" s="8"/>
      <c r="AI282" s="8"/>
    </row>
    <row r="286" spans="2:35" x14ac:dyDescent="0.25">
      <c r="B286" s="93" t="s">
        <v>49</v>
      </c>
      <c r="C286" s="93"/>
      <c r="D286" s="93"/>
      <c r="E286" s="93"/>
      <c r="F286" s="93"/>
      <c r="G286" s="93"/>
      <c r="H286" s="94"/>
      <c r="I286" s="20" t="s">
        <v>44</v>
      </c>
      <c r="J286" s="95" t="s">
        <v>39</v>
      </c>
      <c r="K286" s="96"/>
      <c r="L286" s="96"/>
      <c r="M286" s="96"/>
      <c r="N286" s="96"/>
      <c r="O286" s="96"/>
      <c r="P286" s="96"/>
      <c r="Q286" s="96"/>
      <c r="T286" s="93" t="s">
        <v>45</v>
      </c>
      <c r="U286" s="93"/>
      <c r="V286" s="93"/>
      <c r="W286" s="93"/>
      <c r="X286" s="93"/>
      <c r="Y286" s="93"/>
      <c r="Z286" s="94"/>
      <c r="AA286" s="20" t="s">
        <v>44</v>
      </c>
      <c r="AB286" s="95" t="s">
        <v>39</v>
      </c>
      <c r="AC286" s="96"/>
      <c r="AD286" s="96"/>
      <c r="AE286" s="96"/>
      <c r="AF286" s="96"/>
      <c r="AG286" s="96"/>
      <c r="AH286" s="96"/>
      <c r="AI286" s="96"/>
    </row>
    <row r="287" spans="2:35" x14ac:dyDescent="0.25">
      <c r="B287" s="91" t="s">
        <v>35</v>
      </c>
      <c r="C287" s="91"/>
      <c r="D287" s="91"/>
      <c r="E287" s="91"/>
      <c r="F287" s="91"/>
      <c r="G287" s="91"/>
      <c r="H287" s="91"/>
      <c r="I287" s="92"/>
      <c r="J287" s="91"/>
      <c r="K287" s="91"/>
      <c r="L287" s="91"/>
      <c r="M287" s="91"/>
      <c r="N287" s="91"/>
      <c r="O287" s="91"/>
      <c r="P287" s="91"/>
      <c r="Q287" s="91"/>
      <c r="T287" s="91" t="s">
        <v>35</v>
      </c>
      <c r="U287" s="91"/>
      <c r="V287" s="91"/>
      <c r="W287" s="91"/>
      <c r="X287" s="91"/>
      <c r="Y287" s="91"/>
      <c r="Z287" s="91"/>
      <c r="AA287" s="92"/>
      <c r="AB287" s="91"/>
      <c r="AC287" s="91"/>
      <c r="AD287" s="91"/>
      <c r="AE287" s="91"/>
      <c r="AF287" s="91"/>
      <c r="AG287" s="91"/>
      <c r="AH287" s="91"/>
      <c r="AI287" s="91"/>
    </row>
    <row r="288" spans="2:35" x14ac:dyDescent="0.25">
      <c r="B288" s="21" t="s">
        <v>15</v>
      </c>
      <c r="C288" s="22" t="s">
        <v>16</v>
      </c>
      <c r="D288" s="21" t="s">
        <v>17</v>
      </c>
      <c r="E288" s="21" t="s">
        <v>18</v>
      </c>
      <c r="F288" s="21" t="s">
        <v>19</v>
      </c>
      <c r="G288" s="21" t="s">
        <v>20</v>
      </c>
      <c r="H288" s="21" t="s">
        <v>21</v>
      </c>
      <c r="I288" s="21" t="s">
        <v>22</v>
      </c>
      <c r="J288" s="23" t="s">
        <v>31</v>
      </c>
      <c r="K288" s="21" t="s">
        <v>23</v>
      </c>
      <c r="L288" s="21" t="s">
        <v>24</v>
      </c>
      <c r="M288" s="21" t="s">
        <v>25</v>
      </c>
      <c r="N288" s="21" t="s">
        <v>26</v>
      </c>
      <c r="O288" s="21" t="s">
        <v>27</v>
      </c>
      <c r="P288" s="23" t="s">
        <v>28</v>
      </c>
      <c r="Q288" s="23" t="s">
        <v>29</v>
      </c>
      <c r="T288" s="21" t="s">
        <v>15</v>
      </c>
      <c r="U288" s="22" t="s">
        <v>16</v>
      </c>
      <c r="V288" s="21" t="s">
        <v>17</v>
      </c>
      <c r="W288" s="21" t="s">
        <v>18</v>
      </c>
      <c r="X288" s="21" t="s">
        <v>19</v>
      </c>
      <c r="Y288" s="21" t="s">
        <v>20</v>
      </c>
      <c r="Z288" s="21" t="s">
        <v>21</v>
      </c>
      <c r="AA288" s="21" t="s">
        <v>22</v>
      </c>
      <c r="AB288" s="23" t="s">
        <v>31</v>
      </c>
      <c r="AC288" s="21" t="s">
        <v>23</v>
      </c>
      <c r="AD288" s="21" t="s">
        <v>24</v>
      </c>
      <c r="AE288" s="21" t="s">
        <v>25</v>
      </c>
      <c r="AF288" s="21" t="s">
        <v>26</v>
      </c>
      <c r="AG288" s="21" t="s">
        <v>27</v>
      </c>
      <c r="AH288" s="23" t="s">
        <v>28</v>
      </c>
      <c r="AI288" s="23" t="s">
        <v>29</v>
      </c>
    </row>
    <row r="289" spans="2:35" x14ac:dyDescent="0.25">
      <c r="B289" s="24">
        <v>43556</v>
      </c>
      <c r="C289" s="7"/>
      <c r="D289" s="5"/>
      <c r="E289" s="12">
        <v>5970</v>
      </c>
      <c r="F289" s="12">
        <v>128.36000000000001</v>
      </c>
      <c r="G289" s="13">
        <v>26.955600000000004</v>
      </c>
      <c r="H289" s="13">
        <v>120.54</v>
      </c>
      <c r="I289" s="13">
        <v>12.656700000000001</v>
      </c>
      <c r="J289" s="13">
        <v>39.619999999999997</v>
      </c>
      <c r="K289" s="13">
        <v>152.61000000000001</v>
      </c>
      <c r="L289" s="13">
        <v>171.63</v>
      </c>
      <c r="M289" s="13">
        <v>0</v>
      </c>
      <c r="N289" s="13">
        <v>0</v>
      </c>
      <c r="O289" s="13"/>
      <c r="P289" s="13">
        <v>612.76</v>
      </c>
      <c r="Q289" s="14">
        <v>5357.24</v>
      </c>
      <c r="T289" s="24">
        <v>43556</v>
      </c>
      <c r="U289" s="7"/>
      <c r="V289" s="5"/>
      <c r="W289" s="12">
        <v>11979</v>
      </c>
      <c r="X289" s="12">
        <v>119.79</v>
      </c>
      <c r="Y289" s="13">
        <v>25.155900000000003</v>
      </c>
      <c r="Z289" s="13">
        <v>0</v>
      </c>
      <c r="AA289" s="13">
        <v>0</v>
      </c>
      <c r="AB289" s="13">
        <v>25.16</v>
      </c>
      <c r="AC289" s="13">
        <v>324.5</v>
      </c>
      <c r="AD289" s="13">
        <v>59.3</v>
      </c>
      <c r="AE289" s="13">
        <v>0</v>
      </c>
      <c r="AF289" s="13">
        <v>0</v>
      </c>
      <c r="AG289" s="13"/>
      <c r="AH289" s="13">
        <v>528.75</v>
      </c>
      <c r="AI289" s="14">
        <v>11450.25</v>
      </c>
    </row>
    <row r="290" spans="2:35" x14ac:dyDescent="0.25">
      <c r="B290" s="25">
        <v>43557</v>
      </c>
      <c r="C290" s="7"/>
      <c r="D290" s="5"/>
      <c r="E290" s="12">
        <v>0</v>
      </c>
      <c r="F290" s="12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/>
      <c r="P290" s="13">
        <v>0</v>
      </c>
      <c r="Q290" s="14">
        <v>0</v>
      </c>
      <c r="T290" s="25">
        <v>43557</v>
      </c>
      <c r="U290" s="7"/>
      <c r="V290" s="5"/>
      <c r="W290" s="12">
        <v>0</v>
      </c>
      <c r="X290" s="12">
        <v>0</v>
      </c>
      <c r="Y290" s="13">
        <v>0</v>
      </c>
      <c r="Z290" s="13">
        <v>0</v>
      </c>
      <c r="AA290" s="13">
        <v>0</v>
      </c>
      <c r="AB290" s="13">
        <v>0</v>
      </c>
      <c r="AC290" s="13">
        <v>0</v>
      </c>
      <c r="AD290" s="13">
        <v>0</v>
      </c>
      <c r="AE290" s="13">
        <v>0</v>
      </c>
      <c r="AF290" s="13">
        <v>0</v>
      </c>
      <c r="AG290" s="13"/>
      <c r="AH290" s="13">
        <v>0</v>
      </c>
      <c r="AI290" s="14">
        <v>0</v>
      </c>
    </row>
    <row r="291" spans="2:35" x14ac:dyDescent="0.25">
      <c r="B291" s="25">
        <v>43558</v>
      </c>
      <c r="C291" s="7"/>
      <c r="D291" s="5"/>
      <c r="E291" s="12">
        <v>1637.5</v>
      </c>
      <c r="F291" s="12">
        <v>35.21</v>
      </c>
      <c r="G291" s="13">
        <v>7.3940999999999999</v>
      </c>
      <c r="H291" s="13">
        <v>0</v>
      </c>
      <c r="I291" s="13">
        <v>0</v>
      </c>
      <c r="J291" s="13">
        <v>7.39</v>
      </c>
      <c r="K291" s="13">
        <v>42.74</v>
      </c>
      <c r="L291" s="13">
        <v>48.07</v>
      </c>
      <c r="M291" s="13">
        <v>0</v>
      </c>
      <c r="N291" s="13">
        <v>0</v>
      </c>
      <c r="O291" s="13"/>
      <c r="P291" s="13">
        <v>133.41</v>
      </c>
      <c r="Q291" s="14">
        <v>1504.09</v>
      </c>
      <c r="T291" s="25">
        <v>43558</v>
      </c>
      <c r="U291" s="7"/>
      <c r="V291" s="5"/>
      <c r="W291" s="12">
        <v>8913</v>
      </c>
      <c r="X291" s="12">
        <v>89.13</v>
      </c>
      <c r="Y291" s="13">
        <v>18.717300000000002</v>
      </c>
      <c r="Z291" s="13">
        <v>0</v>
      </c>
      <c r="AA291" s="13">
        <v>0</v>
      </c>
      <c r="AB291" s="13">
        <v>18.72</v>
      </c>
      <c r="AC291" s="13">
        <v>241.44</v>
      </c>
      <c r="AD291" s="13">
        <v>44.12</v>
      </c>
      <c r="AE291" s="13">
        <v>0</v>
      </c>
      <c r="AF291" s="13">
        <v>0</v>
      </c>
      <c r="AG291" s="13"/>
      <c r="AH291" s="13">
        <v>393.40999999999997</v>
      </c>
      <c r="AI291" s="14">
        <v>8519.59</v>
      </c>
    </row>
    <row r="292" spans="2:35" x14ac:dyDescent="0.25">
      <c r="B292" s="25">
        <v>43559</v>
      </c>
      <c r="C292" s="7"/>
      <c r="D292" s="5"/>
      <c r="E292" s="12">
        <v>18402.900000000001</v>
      </c>
      <c r="F292" s="12">
        <v>395.67</v>
      </c>
      <c r="G292" s="13">
        <v>83.090699999999998</v>
      </c>
      <c r="H292" s="13">
        <v>1480.03</v>
      </c>
      <c r="I292" s="13">
        <v>155.40315000000001</v>
      </c>
      <c r="J292" s="13">
        <v>238.49</v>
      </c>
      <c r="K292" s="13">
        <v>436.32</v>
      </c>
      <c r="L292" s="13">
        <v>495.82</v>
      </c>
      <c r="M292" s="13">
        <v>165.27</v>
      </c>
      <c r="N292" s="13">
        <v>0</v>
      </c>
      <c r="O292" s="13"/>
      <c r="P292" s="13">
        <v>3211.6000000000004</v>
      </c>
      <c r="Q292" s="14">
        <v>15191.300000000001</v>
      </c>
      <c r="T292" s="25">
        <v>43559</v>
      </c>
      <c r="U292" s="7"/>
      <c r="V292" s="5"/>
      <c r="W292" s="12">
        <v>25572</v>
      </c>
      <c r="X292" s="12">
        <v>255.72</v>
      </c>
      <c r="Y292" s="13">
        <v>53.7012</v>
      </c>
      <c r="Z292" s="13">
        <v>0</v>
      </c>
      <c r="AA292" s="13">
        <v>0</v>
      </c>
      <c r="AB292" s="13">
        <v>53.7</v>
      </c>
      <c r="AC292" s="13">
        <v>689.24</v>
      </c>
      <c r="AD292" s="13">
        <v>126.58</v>
      </c>
      <c r="AE292" s="13">
        <v>126.58</v>
      </c>
      <c r="AF292" s="13">
        <v>0</v>
      </c>
      <c r="AG292" s="13"/>
      <c r="AH292" s="13">
        <v>1251.82</v>
      </c>
      <c r="AI292" s="14">
        <v>24320.18</v>
      </c>
    </row>
    <row r="293" spans="2:35" x14ac:dyDescent="0.25">
      <c r="B293" s="25">
        <v>43560</v>
      </c>
      <c r="C293" s="7"/>
      <c r="D293" s="5"/>
      <c r="E293" s="12">
        <v>0</v>
      </c>
      <c r="F293" s="12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/>
      <c r="P293" s="13">
        <v>0</v>
      </c>
      <c r="Q293" s="14">
        <v>0</v>
      </c>
      <c r="T293" s="25">
        <v>43560</v>
      </c>
      <c r="U293" s="7"/>
      <c r="V293" s="5"/>
      <c r="W293" s="12">
        <v>21765</v>
      </c>
      <c r="X293" s="12">
        <v>217.65</v>
      </c>
      <c r="Y293" s="13">
        <v>45.706500000000005</v>
      </c>
      <c r="Z293" s="13">
        <v>0</v>
      </c>
      <c r="AA293" s="13">
        <v>0</v>
      </c>
      <c r="AB293" s="13">
        <v>45.71</v>
      </c>
      <c r="AC293" s="13">
        <v>586.63</v>
      </c>
      <c r="AD293" s="13">
        <v>107.74</v>
      </c>
      <c r="AE293" s="13">
        <v>107.74</v>
      </c>
      <c r="AF293" s="13">
        <v>0</v>
      </c>
      <c r="AG293" s="13"/>
      <c r="AH293" s="13">
        <v>1065.47</v>
      </c>
      <c r="AI293" s="14">
        <v>20699.53</v>
      </c>
    </row>
    <row r="294" spans="2:35" x14ac:dyDescent="0.25">
      <c r="B294" s="25">
        <v>43561</v>
      </c>
      <c r="C294" s="7"/>
      <c r="D294" s="5"/>
      <c r="E294" s="12">
        <v>0</v>
      </c>
      <c r="F294" s="12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/>
      <c r="P294" s="13">
        <v>0</v>
      </c>
      <c r="Q294" s="14">
        <v>0</v>
      </c>
      <c r="T294" s="25">
        <v>43561</v>
      </c>
      <c r="U294" s="7"/>
      <c r="V294" s="5"/>
      <c r="W294" s="12">
        <v>0</v>
      </c>
      <c r="X294" s="12">
        <v>0</v>
      </c>
      <c r="Y294" s="13">
        <v>0</v>
      </c>
      <c r="Z294" s="13">
        <v>0</v>
      </c>
      <c r="AA294" s="13">
        <v>0</v>
      </c>
      <c r="AB294" s="13">
        <v>0</v>
      </c>
      <c r="AC294" s="13">
        <v>0</v>
      </c>
      <c r="AD294" s="13">
        <v>0</v>
      </c>
      <c r="AE294" s="13">
        <v>0</v>
      </c>
      <c r="AF294" s="13">
        <v>0</v>
      </c>
      <c r="AG294" s="13"/>
      <c r="AH294" s="13">
        <v>0</v>
      </c>
      <c r="AI294" s="14">
        <v>0</v>
      </c>
    </row>
    <row r="295" spans="2:35" x14ac:dyDescent="0.25">
      <c r="B295" s="25">
        <v>43562</v>
      </c>
      <c r="C295" s="7"/>
      <c r="D295" s="5"/>
      <c r="E295" s="12">
        <v>0</v>
      </c>
      <c r="F295" s="12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/>
      <c r="P295" s="13">
        <v>0</v>
      </c>
      <c r="Q295" s="14">
        <v>0</v>
      </c>
      <c r="T295" s="25">
        <v>43562</v>
      </c>
      <c r="U295" s="7"/>
      <c r="V295" s="5"/>
      <c r="W295" s="12">
        <v>0</v>
      </c>
      <c r="X295" s="12">
        <v>0</v>
      </c>
      <c r="Y295" s="13">
        <v>0</v>
      </c>
      <c r="Z295" s="13">
        <v>0</v>
      </c>
      <c r="AA295" s="13">
        <v>0</v>
      </c>
      <c r="AB295" s="13">
        <v>0</v>
      </c>
      <c r="AC295" s="13">
        <v>0</v>
      </c>
      <c r="AD295" s="13">
        <v>0</v>
      </c>
      <c r="AE295" s="13">
        <v>0</v>
      </c>
      <c r="AF295" s="13">
        <v>0</v>
      </c>
      <c r="AG295" s="13"/>
      <c r="AH295" s="13">
        <v>0</v>
      </c>
      <c r="AI295" s="14">
        <v>0</v>
      </c>
    </row>
    <row r="296" spans="2:35" x14ac:dyDescent="0.25">
      <c r="B296" s="25">
        <v>43563</v>
      </c>
      <c r="C296" s="7"/>
      <c r="D296" s="5"/>
      <c r="E296" s="12">
        <v>4019.37</v>
      </c>
      <c r="F296" s="12">
        <v>86.42</v>
      </c>
      <c r="G296" s="13">
        <v>18.148199999999999</v>
      </c>
      <c r="H296" s="13">
        <v>456.97</v>
      </c>
      <c r="I296" s="13">
        <v>47.981850000000001</v>
      </c>
      <c r="J296" s="13">
        <v>66.13</v>
      </c>
      <c r="K296" s="13">
        <v>92.72</v>
      </c>
      <c r="L296" s="13">
        <v>104.28</v>
      </c>
      <c r="M296" s="13">
        <v>0</v>
      </c>
      <c r="N296" s="13">
        <v>0</v>
      </c>
      <c r="O296" s="13"/>
      <c r="P296" s="13">
        <v>806.5200000000001</v>
      </c>
      <c r="Q296" s="14">
        <v>3212.85</v>
      </c>
      <c r="T296" s="25">
        <v>43563</v>
      </c>
      <c r="U296" s="7"/>
      <c r="V296" s="5"/>
      <c r="W296" s="12">
        <v>43410.5</v>
      </c>
      <c r="X296" s="12">
        <v>434.11</v>
      </c>
      <c r="Y296" s="13">
        <v>91.1631</v>
      </c>
      <c r="Z296" s="13">
        <v>0</v>
      </c>
      <c r="AA296" s="13">
        <v>0</v>
      </c>
      <c r="AB296" s="13">
        <v>91.16</v>
      </c>
      <c r="AC296" s="13">
        <v>1170.03</v>
      </c>
      <c r="AD296" s="13">
        <v>214.88</v>
      </c>
      <c r="AE296" s="13">
        <v>214.88</v>
      </c>
      <c r="AF296" s="13">
        <v>0</v>
      </c>
      <c r="AG296" s="13"/>
      <c r="AH296" s="13">
        <v>2125.06</v>
      </c>
      <c r="AI296" s="14">
        <v>41285.440000000002</v>
      </c>
    </row>
    <row r="297" spans="2:35" x14ac:dyDescent="0.25">
      <c r="B297" s="25">
        <v>43564</v>
      </c>
      <c r="C297" s="7"/>
      <c r="D297" s="5"/>
      <c r="E297" s="12">
        <v>5425.69</v>
      </c>
      <c r="F297" s="12">
        <v>116.65</v>
      </c>
      <c r="G297" s="13">
        <v>24.496500000000001</v>
      </c>
      <c r="H297" s="13">
        <v>1029.82</v>
      </c>
      <c r="I297" s="13">
        <v>108.13109999999999</v>
      </c>
      <c r="J297" s="13">
        <v>132.63</v>
      </c>
      <c r="K297" s="13">
        <v>114.15</v>
      </c>
      <c r="L297" s="13">
        <v>128.38</v>
      </c>
      <c r="M297" s="13">
        <v>0</v>
      </c>
      <c r="N297" s="13">
        <v>0</v>
      </c>
      <c r="O297" s="13"/>
      <c r="P297" s="13">
        <v>1521.6300000000003</v>
      </c>
      <c r="Q297" s="14">
        <v>3904.0599999999995</v>
      </c>
      <c r="T297" s="25">
        <v>43564</v>
      </c>
      <c r="U297" s="7"/>
      <c r="V297" s="5"/>
      <c r="W297" s="12">
        <v>40421.61</v>
      </c>
      <c r="X297" s="12">
        <v>404.22</v>
      </c>
      <c r="Y297" s="13">
        <v>84.886200000000002</v>
      </c>
      <c r="Z297" s="13">
        <v>0</v>
      </c>
      <c r="AA297" s="13">
        <v>0</v>
      </c>
      <c r="AB297" s="13">
        <v>84.89</v>
      </c>
      <c r="AC297" s="13">
        <v>1089.47</v>
      </c>
      <c r="AD297" s="13">
        <v>200.09</v>
      </c>
      <c r="AE297" s="13">
        <v>200.09</v>
      </c>
      <c r="AF297" s="13">
        <v>0</v>
      </c>
      <c r="AG297" s="13"/>
      <c r="AH297" s="13">
        <v>1978.7600000000002</v>
      </c>
      <c r="AI297" s="14">
        <v>38442.85</v>
      </c>
    </row>
    <row r="298" spans="2:35" x14ac:dyDescent="0.25">
      <c r="B298" s="25">
        <v>43565</v>
      </c>
      <c r="C298" s="7"/>
      <c r="D298" s="5"/>
      <c r="E298" s="12">
        <v>3160</v>
      </c>
      <c r="F298" s="12">
        <v>67.94</v>
      </c>
      <c r="G298" s="13">
        <v>14.2674</v>
      </c>
      <c r="H298" s="13">
        <v>0</v>
      </c>
      <c r="I298" s="13">
        <v>0</v>
      </c>
      <c r="J298" s="13">
        <v>14.27</v>
      </c>
      <c r="K298" s="13">
        <v>82.48</v>
      </c>
      <c r="L298" s="13">
        <v>92.76</v>
      </c>
      <c r="M298" s="13">
        <v>0</v>
      </c>
      <c r="N298" s="13">
        <v>0</v>
      </c>
      <c r="O298" s="13"/>
      <c r="P298" s="13">
        <v>257.45</v>
      </c>
      <c r="Q298" s="14">
        <v>2902.55</v>
      </c>
      <c r="T298" s="25">
        <v>43565</v>
      </c>
      <c r="U298" s="7"/>
      <c r="V298" s="5"/>
      <c r="W298" s="12">
        <v>46657.75</v>
      </c>
      <c r="X298" s="12">
        <v>466.58</v>
      </c>
      <c r="Y298" s="13">
        <v>97.981800000000007</v>
      </c>
      <c r="Z298" s="13">
        <v>0</v>
      </c>
      <c r="AA298" s="13">
        <v>0</v>
      </c>
      <c r="AB298" s="13">
        <v>97.98</v>
      </c>
      <c r="AC298" s="13">
        <v>1257.55</v>
      </c>
      <c r="AD298" s="13">
        <v>230.96</v>
      </c>
      <c r="AE298" s="13">
        <v>230.96</v>
      </c>
      <c r="AF298" s="13">
        <v>0</v>
      </c>
      <c r="AG298" s="13"/>
      <c r="AH298" s="13">
        <v>2284.0299999999997</v>
      </c>
      <c r="AI298" s="14">
        <v>44373.72</v>
      </c>
    </row>
    <row r="299" spans="2:35" x14ac:dyDescent="0.25">
      <c r="B299" s="25">
        <v>43566</v>
      </c>
      <c r="C299" s="7"/>
      <c r="D299" s="5"/>
      <c r="E299" s="12">
        <v>2700</v>
      </c>
      <c r="F299" s="12">
        <v>58.05</v>
      </c>
      <c r="G299" s="13">
        <v>12.1905</v>
      </c>
      <c r="H299" s="13">
        <v>154.99</v>
      </c>
      <c r="I299" s="13">
        <v>16.273949999999999</v>
      </c>
      <c r="J299" s="13">
        <v>28.46</v>
      </c>
      <c r="K299" s="13">
        <v>66.34</v>
      </c>
      <c r="L299" s="13">
        <v>74.61</v>
      </c>
      <c r="M299" s="13">
        <v>0</v>
      </c>
      <c r="N299" s="13">
        <v>0</v>
      </c>
      <c r="O299" s="13"/>
      <c r="P299" s="13">
        <v>382.45</v>
      </c>
      <c r="Q299" s="14">
        <v>2317.5500000000002</v>
      </c>
      <c r="T299" s="25">
        <v>43566</v>
      </c>
      <c r="U299" s="7"/>
      <c r="V299" s="5"/>
      <c r="W299" s="12">
        <v>19647</v>
      </c>
      <c r="X299" s="12">
        <v>196.47</v>
      </c>
      <c r="Y299" s="13">
        <v>41.258699999999997</v>
      </c>
      <c r="Z299" s="13">
        <v>0</v>
      </c>
      <c r="AA299" s="13">
        <v>0</v>
      </c>
      <c r="AB299" s="13">
        <v>41.26</v>
      </c>
      <c r="AC299" s="13">
        <v>529.54</v>
      </c>
      <c r="AD299" s="13">
        <v>97.25</v>
      </c>
      <c r="AE299" s="13">
        <v>97.25</v>
      </c>
      <c r="AF299" s="13">
        <v>0</v>
      </c>
      <c r="AG299" s="13"/>
      <c r="AH299" s="13">
        <v>961.77</v>
      </c>
      <c r="AI299" s="14">
        <v>18685.23</v>
      </c>
    </row>
    <row r="300" spans="2:35" x14ac:dyDescent="0.25">
      <c r="B300" s="25">
        <v>43567</v>
      </c>
      <c r="C300" s="7"/>
      <c r="D300" s="5"/>
      <c r="E300" s="12">
        <v>0</v>
      </c>
      <c r="F300" s="12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/>
      <c r="P300" s="13">
        <v>0</v>
      </c>
      <c r="Q300" s="14">
        <v>0</v>
      </c>
      <c r="T300" s="25">
        <v>43567</v>
      </c>
      <c r="U300" s="7"/>
      <c r="V300" s="5"/>
      <c r="W300" s="12">
        <v>18393</v>
      </c>
      <c r="X300" s="12">
        <v>183.93</v>
      </c>
      <c r="Y300" s="13">
        <v>38.625300000000003</v>
      </c>
      <c r="Z300" s="13">
        <v>0</v>
      </c>
      <c r="AA300" s="13">
        <v>0</v>
      </c>
      <c r="AB300" s="13">
        <v>38.630000000000003</v>
      </c>
      <c r="AC300" s="13">
        <v>495.74</v>
      </c>
      <c r="AD300" s="13">
        <v>91.05</v>
      </c>
      <c r="AE300" s="13">
        <v>91.05</v>
      </c>
      <c r="AF300" s="13">
        <v>0</v>
      </c>
      <c r="AG300" s="13"/>
      <c r="AH300" s="13">
        <v>900.4</v>
      </c>
      <c r="AI300" s="14">
        <v>17492.599999999999</v>
      </c>
    </row>
    <row r="301" spans="2:35" x14ac:dyDescent="0.25">
      <c r="B301" s="25">
        <v>43568</v>
      </c>
      <c r="C301" s="7"/>
      <c r="D301" s="5"/>
      <c r="E301" s="12">
        <v>0</v>
      </c>
      <c r="F301" s="12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/>
      <c r="P301" s="13">
        <v>0</v>
      </c>
      <c r="Q301" s="14">
        <v>0</v>
      </c>
      <c r="T301" s="25">
        <v>43568</v>
      </c>
      <c r="U301" s="7"/>
      <c r="V301" s="5"/>
      <c r="W301" s="12">
        <v>0</v>
      </c>
      <c r="X301" s="12">
        <v>0</v>
      </c>
      <c r="Y301" s="13">
        <v>0</v>
      </c>
      <c r="Z301" s="13">
        <v>0</v>
      </c>
      <c r="AA301" s="13">
        <v>0</v>
      </c>
      <c r="AB301" s="13">
        <v>0</v>
      </c>
      <c r="AC301" s="13">
        <v>0</v>
      </c>
      <c r="AD301" s="13">
        <v>0</v>
      </c>
      <c r="AE301" s="13">
        <v>0</v>
      </c>
      <c r="AF301" s="13">
        <v>0</v>
      </c>
      <c r="AG301" s="13"/>
      <c r="AH301" s="13">
        <v>0</v>
      </c>
      <c r="AI301" s="14">
        <v>0</v>
      </c>
    </row>
    <row r="302" spans="2:35" x14ac:dyDescent="0.25">
      <c r="B302" s="25">
        <v>43569</v>
      </c>
      <c r="C302" s="7"/>
      <c r="D302" s="5"/>
      <c r="E302" s="12">
        <v>0</v>
      </c>
      <c r="F302" s="12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/>
      <c r="P302" s="13">
        <v>0</v>
      </c>
      <c r="Q302" s="14">
        <v>0</v>
      </c>
      <c r="T302" s="25">
        <v>43569</v>
      </c>
      <c r="U302" s="7"/>
      <c r="V302" s="5"/>
      <c r="W302" s="12">
        <v>0</v>
      </c>
      <c r="X302" s="12">
        <v>0</v>
      </c>
      <c r="Y302" s="13">
        <v>0</v>
      </c>
      <c r="Z302" s="13">
        <v>0</v>
      </c>
      <c r="AA302" s="13">
        <v>0</v>
      </c>
      <c r="AB302" s="13">
        <v>0</v>
      </c>
      <c r="AC302" s="13">
        <v>0</v>
      </c>
      <c r="AD302" s="13">
        <v>0</v>
      </c>
      <c r="AE302" s="13">
        <v>0</v>
      </c>
      <c r="AF302" s="13">
        <v>0</v>
      </c>
      <c r="AG302" s="13"/>
      <c r="AH302" s="13">
        <v>0</v>
      </c>
      <c r="AI302" s="14">
        <v>0</v>
      </c>
    </row>
    <row r="303" spans="2:35" x14ac:dyDescent="0.25">
      <c r="B303" s="25">
        <v>43570</v>
      </c>
      <c r="C303" s="7"/>
      <c r="D303" s="5"/>
      <c r="E303" s="12">
        <v>6942.94</v>
      </c>
      <c r="F303" s="12">
        <v>149.27000000000001</v>
      </c>
      <c r="G303" s="13">
        <v>31.346700000000002</v>
      </c>
      <c r="H303" s="13">
        <v>1317.81</v>
      </c>
      <c r="I303" s="13">
        <v>138.37004999999999</v>
      </c>
      <c r="J303" s="13">
        <v>169.72</v>
      </c>
      <c r="K303" s="13">
        <v>146.07</v>
      </c>
      <c r="L303" s="13">
        <v>164.28</v>
      </c>
      <c r="M303" s="13">
        <v>0</v>
      </c>
      <c r="N303" s="13">
        <v>0</v>
      </c>
      <c r="O303" s="13"/>
      <c r="P303" s="13">
        <v>1947.15</v>
      </c>
      <c r="Q303" s="14">
        <v>4995.7899999999991</v>
      </c>
      <c r="T303" s="25">
        <v>43570</v>
      </c>
      <c r="U303" s="7"/>
      <c r="V303" s="5"/>
      <c r="W303" s="12">
        <v>21092</v>
      </c>
      <c r="X303" s="12">
        <v>210.92</v>
      </c>
      <c r="Y303" s="13">
        <v>44.293199999999999</v>
      </c>
      <c r="Z303" s="13">
        <v>0</v>
      </c>
      <c r="AA303" s="13">
        <v>0</v>
      </c>
      <c r="AB303" s="13">
        <v>44.29</v>
      </c>
      <c r="AC303" s="13">
        <v>568.49</v>
      </c>
      <c r="AD303" s="13">
        <v>104.41</v>
      </c>
      <c r="AE303" s="13">
        <v>104.41</v>
      </c>
      <c r="AF303" s="13">
        <v>0</v>
      </c>
      <c r="AG303" s="13"/>
      <c r="AH303" s="13">
        <v>1032.52</v>
      </c>
      <c r="AI303" s="14">
        <v>20059.48</v>
      </c>
    </row>
    <row r="304" spans="2:35" x14ac:dyDescent="0.25">
      <c r="B304" s="25">
        <v>43571</v>
      </c>
      <c r="C304" s="7"/>
      <c r="D304" s="5"/>
      <c r="E304" s="12">
        <v>12814</v>
      </c>
      <c r="F304" s="12">
        <v>275.51</v>
      </c>
      <c r="G304" s="13">
        <v>57.857100000000003</v>
      </c>
      <c r="H304" s="13">
        <v>0</v>
      </c>
      <c r="I304" s="13">
        <v>0</v>
      </c>
      <c r="J304" s="13">
        <v>57.86</v>
      </c>
      <c r="K304" s="13">
        <v>331.02</v>
      </c>
      <c r="L304" s="13">
        <v>376.15</v>
      </c>
      <c r="M304" s="13">
        <v>125.38</v>
      </c>
      <c r="N304" s="13">
        <v>0</v>
      </c>
      <c r="O304" s="13"/>
      <c r="P304" s="13">
        <v>1165.9200000000003</v>
      </c>
      <c r="Q304" s="14">
        <v>11648.08</v>
      </c>
      <c r="T304" s="25">
        <v>43571</v>
      </c>
      <c r="U304" s="7"/>
      <c r="V304" s="5"/>
      <c r="W304" s="12">
        <v>21800.06</v>
      </c>
      <c r="X304" s="12">
        <v>218</v>
      </c>
      <c r="Y304" s="13">
        <v>45.78</v>
      </c>
      <c r="Z304" s="13">
        <v>0</v>
      </c>
      <c r="AA304" s="13">
        <v>0</v>
      </c>
      <c r="AB304" s="13">
        <v>45.78</v>
      </c>
      <c r="AC304" s="13">
        <v>587.57000000000005</v>
      </c>
      <c r="AD304" s="13">
        <v>107.91</v>
      </c>
      <c r="AE304" s="13">
        <v>107.91</v>
      </c>
      <c r="AF304" s="13">
        <v>0</v>
      </c>
      <c r="AG304" s="13"/>
      <c r="AH304" s="13">
        <v>1067.17</v>
      </c>
      <c r="AI304" s="14">
        <v>20732.89</v>
      </c>
    </row>
    <row r="305" spans="2:35" x14ac:dyDescent="0.25">
      <c r="B305" s="25">
        <v>43572</v>
      </c>
      <c r="C305" s="7"/>
      <c r="D305" s="5"/>
      <c r="E305" s="12">
        <v>59280.79</v>
      </c>
      <c r="F305" s="12">
        <v>1274.55</v>
      </c>
      <c r="G305" s="13">
        <v>267.65550000000002</v>
      </c>
      <c r="H305" s="13">
        <v>1693.35</v>
      </c>
      <c r="I305" s="13">
        <v>177.80175</v>
      </c>
      <c r="J305" s="13">
        <v>445.46000000000004</v>
      </c>
      <c r="K305" s="13">
        <v>1486.6599999999999</v>
      </c>
      <c r="L305" s="13">
        <v>1689.38</v>
      </c>
      <c r="M305" s="13">
        <v>563.13</v>
      </c>
      <c r="N305" s="13">
        <v>0</v>
      </c>
      <c r="O305" s="13"/>
      <c r="P305" s="13">
        <v>7152.5300000000007</v>
      </c>
      <c r="Q305" s="14">
        <v>52128.26</v>
      </c>
      <c r="T305" s="25">
        <v>43572</v>
      </c>
      <c r="U305" s="7"/>
      <c r="V305" s="5"/>
      <c r="W305" s="12">
        <v>34011</v>
      </c>
      <c r="X305" s="12">
        <v>340.11</v>
      </c>
      <c r="Y305" s="13">
        <v>71.423100000000005</v>
      </c>
      <c r="Z305" s="13">
        <v>0</v>
      </c>
      <c r="AA305" s="13">
        <v>0</v>
      </c>
      <c r="AB305" s="13">
        <v>71.42</v>
      </c>
      <c r="AC305" s="13">
        <v>916.69</v>
      </c>
      <c r="AD305" s="13">
        <v>168.35</v>
      </c>
      <c r="AE305" s="13">
        <v>168.35</v>
      </c>
      <c r="AF305" s="13">
        <v>0</v>
      </c>
      <c r="AG305" s="13"/>
      <c r="AH305" s="13">
        <v>1664.9199999999998</v>
      </c>
      <c r="AI305" s="14">
        <v>32346.080000000002</v>
      </c>
    </row>
    <row r="306" spans="2:35" x14ac:dyDescent="0.25">
      <c r="B306" s="25">
        <v>43573</v>
      </c>
      <c r="C306" s="7"/>
      <c r="D306" s="5"/>
      <c r="E306" s="12">
        <v>0</v>
      </c>
      <c r="F306" s="12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/>
      <c r="P306" s="13">
        <v>0</v>
      </c>
      <c r="Q306" s="14">
        <v>0</v>
      </c>
      <c r="T306" s="25">
        <v>43573</v>
      </c>
      <c r="U306" s="7"/>
      <c r="V306" s="5"/>
      <c r="W306" s="12">
        <v>0</v>
      </c>
      <c r="X306" s="12">
        <v>0</v>
      </c>
      <c r="Y306" s="13">
        <v>0</v>
      </c>
      <c r="Z306" s="13">
        <v>0</v>
      </c>
      <c r="AA306" s="13">
        <v>0</v>
      </c>
      <c r="AB306" s="13">
        <v>0</v>
      </c>
      <c r="AC306" s="13">
        <v>0</v>
      </c>
      <c r="AD306" s="13">
        <v>0</v>
      </c>
      <c r="AE306" s="13">
        <v>0</v>
      </c>
      <c r="AF306" s="13">
        <v>0</v>
      </c>
      <c r="AG306" s="13"/>
      <c r="AH306" s="13">
        <v>0</v>
      </c>
      <c r="AI306" s="14">
        <v>0</v>
      </c>
    </row>
    <row r="307" spans="2:35" x14ac:dyDescent="0.25">
      <c r="B307" s="25">
        <v>43574</v>
      </c>
      <c r="C307" s="7"/>
      <c r="D307" s="5"/>
      <c r="E307" s="12">
        <v>0</v>
      </c>
      <c r="F307" s="12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/>
      <c r="P307" s="13">
        <v>0</v>
      </c>
      <c r="Q307" s="14">
        <v>0</v>
      </c>
      <c r="T307" s="25">
        <v>43574</v>
      </c>
      <c r="U307" s="7"/>
      <c r="V307" s="5"/>
      <c r="W307" s="12">
        <v>0</v>
      </c>
      <c r="X307" s="12">
        <v>0</v>
      </c>
      <c r="Y307" s="13">
        <v>0</v>
      </c>
      <c r="Z307" s="13">
        <v>0</v>
      </c>
      <c r="AA307" s="13">
        <v>0</v>
      </c>
      <c r="AB307" s="13">
        <v>0</v>
      </c>
      <c r="AC307" s="13">
        <v>0</v>
      </c>
      <c r="AD307" s="13">
        <v>0</v>
      </c>
      <c r="AE307" s="13">
        <v>0</v>
      </c>
      <c r="AF307" s="13">
        <v>0</v>
      </c>
      <c r="AG307" s="13"/>
      <c r="AH307" s="13">
        <v>0</v>
      </c>
      <c r="AI307" s="14">
        <v>0</v>
      </c>
    </row>
    <row r="308" spans="2:35" x14ac:dyDescent="0.25">
      <c r="B308" s="25">
        <v>43575</v>
      </c>
      <c r="C308" s="7"/>
      <c r="D308" s="5"/>
      <c r="E308" s="12">
        <v>0</v>
      </c>
      <c r="F308" s="12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/>
      <c r="P308" s="13">
        <v>0</v>
      </c>
      <c r="Q308" s="14">
        <v>0</v>
      </c>
      <c r="T308" s="25">
        <v>43575</v>
      </c>
      <c r="U308" s="7"/>
      <c r="V308" s="5"/>
      <c r="W308" s="12">
        <v>0</v>
      </c>
      <c r="X308" s="12">
        <v>0</v>
      </c>
      <c r="Y308" s="13">
        <v>0</v>
      </c>
      <c r="Z308" s="13">
        <v>0</v>
      </c>
      <c r="AA308" s="13">
        <v>0</v>
      </c>
      <c r="AB308" s="13">
        <v>0</v>
      </c>
      <c r="AC308" s="13">
        <v>0</v>
      </c>
      <c r="AD308" s="13">
        <v>0</v>
      </c>
      <c r="AE308" s="13">
        <v>0</v>
      </c>
      <c r="AF308" s="13">
        <v>0</v>
      </c>
      <c r="AG308" s="13"/>
      <c r="AH308" s="13">
        <v>0</v>
      </c>
      <c r="AI308" s="14">
        <v>0</v>
      </c>
    </row>
    <row r="309" spans="2:35" x14ac:dyDescent="0.25">
      <c r="B309" s="25">
        <v>43576</v>
      </c>
      <c r="C309" s="7"/>
      <c r="D309" s="5"/>
      <c r="E309" s="12">
        <v>0</v>
      </c>
      <c r="F309" s="12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/>
      <c r="P309" s="13">
        <v>0</v>
      </c>
      <c r="Q309" s="14">
        <v>0</v>
      </c>
      <c r="T309" s="25">
        <v>43576</v>
      </c>
      <c r="U309" s="7"/>
      <c r="V309" s="5"/>
      <c r="W309" s="12">
        <v>0</v>
      </c>
      <c r="X309" s="12">
        <v>0</v>
      </c>
      <c r="Y309" s="13">
        <v>0</v>
      </c>
      <c r="Z309" s="13">
        <v>0</v>
      </c>
      <c r="AA309" s="13">
        <v>0</v>
      </c>
      <c r="AB309" s="13">
        <v>0</v>
      </c>
      <c r="AC309" s="13">
        <v>0</v>
      </c>
      <c r="AD309" s="13">
        <v>0</v>
      </c>
      <c r="AE309" s="13">
        <v>0</v>
      </c>
      <c r="AF309" s="13">
        <v>0</v>
      </c>
      <c r="AG309" s="13"/>
      <c r="AH309" s="13">
        <v>0</v>
      </c>
      <c r="AI309" s="14">
        <v>0</v>
      </c>
    </row>
    <row r="310" spans="2:35" x14ac:dyDescent="0.25">
      <c r="B310" s="25">
        <v>43577</v>
      </c>
      <c r="C310" s="7"/>
      <c r="D310" s="5"/>
      <c r="E310" s="12">
        <v>39133.800000000003</v>
      </c>
      <c r="F310" s="12">
        <v>706.36</v>
      </c>
      <c r="G310" s="13">
        <v>148.3356</v>
      </c>
      <c r="H310" s="13">
        <v>1689.44</v>
      </c>
      <c r="I310" s="13">
        <v>177.3912</v>
      </c>
      <c r="J310" s="13">
        <v>325.73</v>
      </c>
      <c r="K310" s="13">
        <v>969.8900000000001</v>
      </c>
      <c r="L310" s="13">
        <v>1102.1399999999999</v>
      </c>
      <c r="M310" s="13">
        <v>367.38</v>
      </c>
      <c r="N310" s="13">
        <v>0</v>
      </c>
      <c r="O310" s="13"/>
      <c r="P310" s="13">
        <v>5160.9399999999996</v>
      </c>
      <c r="Q310" s="14">
        <v>33972.86</v>
      </c>
      <c r="T310" s="25">
        <v>43577</v>
      </c>
      <c r="U310" s="7"/>
      <c r="V310" s="5"/>
      <c r="W310" s="12">
        <v>15268</v>
      </c>
      <c r="X310" s="12">
        <v>152.68</v>
      </c>
      <c r="Y310" s="13">
        <v>32.062800000000003</v>
      </c>
      <c r="Z310" s="13">
        <v>0</v>
      </c>
      <c r="AA310" s="13">
        <v>0</v>
      </c>
      <c r="AB310" s="13">
        <v>32.06</v>
      </c>
      <c r="AC310" s="13">
        <v>413.59</v>
      </c>
      <c r="AD310" s="13">
        <v>75.58</v>
      </c>
      <c r="AE310" s="13">
        <v>0</v>
      </c>
      <c r="AF310" s="13">
        <v>0</v>
      </c>
      <c r="AG310" s="13"/>
      <c r="AH310" s="13">
        <v>673.91</v>
      </c>
      <c r="AI310" s="14">
        <v>14594.09</v>
      </c>
    </row>
    <row r="311" spans="2:35" x14ac:dyDescent="0.25">
      <c r="B311" s="25">
        <v>43578</v>
      </c>
      <c r="C311" s="7"/>
      <c r="D311" s="5"/>
      <c r="E311" s="12">
        <v>43251.229999999996</v>
      </c>
      <c r="F311" s="12">
        <v>758.65000000000009</v>
      </c>
      <c r="G311" s="13">
        <v>159.31650000000002</v>
      </c>
      <c r="H311" s="13">
        <v>0</v>
      </c>
      <c r="I311" s="13">
        <v>0</v>
      </c>
      <c r="J311" s="13">
        <v>159.32</v>
      </c>
      <c r="K311" s="13">
        <v>1121.8</v>
      </c>
      <c r="L311" s="13">
        <v>1274.78</v>
      </c>
      <c r="M311" s="13">
        <v>424.93</v>
      </c>
      <c r="N311" s="13">
        <v>0</v>
      </c>
      <c r="O311" s="13"/>
      <c r="P311" s="13">
        <v>3739.48</v>
      </c>
      <c r="Q311" s="14">
        <v>39511.749999999993</v>
      </c>
      <c r="T311" s="25">
        <v>43578</v>
      </c>
      <c r="U311" s="7"/>
      <c r="V311" s="5"/>
      <c r="W311" s="12">
        <v>22403.32</v>
      </c>
      <c r="X311" s="12">
        <v>224.03</v>
      </c>
      <c r="Y311" s="13">
        <v>47.046300000000002</v>
      </c>
      <c r="Z311" s="13">
        <v>0</v>
      </c>
      <c r="AA311" s="13">
        <v>0</v>
      </c>
      <c r="AB311" s="13">
        <v>47.05</v>
      </c>
      <c r="AC311" s="13">
        <v>603.83000000000004</v>
      </c>
      <c r="AD311" s="13">
        <v>110.9</v>
      </c>
      <c r="AE311" s="13">
        <v>110.9</v>
      </c>
      <c r="AF311" s="13">
        <v>0</v>
      </c>
      <c r="AG311" s="13"/>
      <c r="AH311" s="13">
        <v>1096.7100000000003</v>
      </c>
      <c r="AI311" s="14">
        <v>21306.61</v>
      </c>
    </row>
    <row r="312" spans="2:35" x14ac:dyDescent="0.25">
      <c r="B312" s="25">
        <v>43579</v>
      </c>
      <c r="C312" s="7"/>
      <c r="D312" s="5"/>
      <c r="E312" s="12">
        <v>8665</v>
      </c>
      <c r="F312" s="12">
        <v>163.69999999999999</v>
      </c>
      <c r="G312" s="13">
        <v>34.376999999999995</v>
      </c>
      <c r="H312" s="13">
        <v>0</v>
      </c>
      <c r="I312" s="13">
        <v>0</v>
      </c>
      <c r="J312" s="13">
        <v>34.380000000000003</v>
      </c>
      <c r="K312" s="13">
        <v>226.76999999999998</v>
      </c>
      <c r="L312" s="13">
        <v>255.04000000000002</v>
      </c>
      <c r="M312" s="13">
        <v>0</v>
      </c>
      <c r="N312" s="13">
        <v>0</v>
      </c>
      <c r="O312" s="13"/>
      <c r="P312" s="13">
        <v>679.8900000000001</v>
      </c>
      <c r="Q312" s="14">
        <v>7985.11</v>
      </c>
      <c r="T312" s="25">
        <v>43579</v>
      </c>
      <c r="U312" s="7"/>
      <c r="V312" s="5"/>
      <c r="W312" s="12">
        <v>17868</v>
      </c>
      <c r="X312" s="12">
        <v>178.68</v>
      </c>
      <c r="Y312" s="13">
        <v>37.522800000000004</v>
      </c>
      <c r="Z312" s="13">
        <v>0</v>
      </c>
      <c r="AA312" s="13">
        <v>0</v>
      </c>
      <c r="AB312" s="13">
        <v>37.520000000000003</v>
      </c>
      <c r="AC312" s="13">
        <v>484.02</v>
      </c>
      <c r="AD312" s="13">
        <v>88.45</v>
      </c>
      <c r="AE312" s="13">
        <v>0</v>
      </c>
      <c r="AF312" s="13">
        <v>0</v>
      </c>
      <c r="AG312" s="13"/>
      <c r="AH312" s="13">
        <v>788.67000000000007</v>
      </c>
      <c r="AI312" s="14">
        <v>17079.330000000002</v>
      </c>
    </row>
    <row r="313" spans="2:35" x14ac:dyDescent="0.25">
      <c r="B313" s="25">
        <v>43580</v>
      </c>
      <c r="C313" s="7"/>
      <c r="D313" s="5"/>
      <c r="E313" s="12">
        <v>22177</v>
      </c>
      <c r="F313" s="12">
        <v>476.81</v>
      </c>
      <c r="G313" s="13">
        <v>100.1301</v>
      </c>
      <c r="H313" s="13">
        <v>120.54</v>
      </c>
      <c r="I313" s="13">
        <v>12.656700000000001</v>
      </c>
      <c r="J313" s="13">
        <v>112.79</v>
      </c>
      <c r="K313" s="13">
        <v>570.05000000000007</v>
      </c>
      <c r="L313" s="13">
        <v>647.39</v>
      </c>
      <c r="M313" s="13">
        <v>203.3</v>
      </c>
      <c r="N313" s="13">
        <v>0</v>
      </c>
      <c r="O313" s="13"/>
      <c r="P313" s="13">
        <v>2130.88</v>
      </c>
      <c r="Q313" s="14">
        <v>20046.12</v>
      </c>
      <c r="T313" s="25">
        <v>43580</v>
      </c>
      <c r="U313" s="7"/>
      <c r="V313" s="5"/>
      <c r="W313" s="12">
        <v>9073.75</v>
      </c>
      <c r="X313" s="12">
        <v>90.74</v>
      </c>
      <c r="Y313" s="13">
        <v>19.055399999999999</v>
      </c>
      <c r="Z313" s="13">
        <v>0</v>
      </c>
      <c r="AA313" s="13">
        <v>0</v>
      </c>
      <c r="AB313" s="13">
        <v>19.059999999999999</v>
      </c>
      <c r="AC313" s="13">
        <v>245.8</v>
      </c>
      <c r="AD313" s="13">
        <v>44.92</v>
      </c>
      <c r="AE313" s="13">
        <v>0</v>
      </c>
      <c r="AF313" s="13">
        <v>0</v>
      </c>
      <c r="AG313" s="13"/>
      <c r="AH313" s="13">
        <v>400.52</v>
      </c>
      <c r="AI313" s="14">
        <v>8673.23</v>
      </c>
    </row>
    <row r="314" spans="2:35" x14ac:dyDescent="0.25">
      <c r="B314" s="25">
        <v>43581</v>
      </c>
      <c r="C314" s="7"/>
      <c r="D314" s="5"/>
      <c r="E314" s="12">
        <v>19728.84</v>
      </c>
      <c r="F314" s="12">
        <v>385.85</v>
      </c>
      <c r="G314" s="13">
        <v>81.028500000000008</v>
      </c>
      <c r="H314" s="13">
        <v>0</v>
      </c>
      <c r="I314" s="13">
        <v>0</v>
      </c>
      <c r="J314" s="13">
        <v>81.03</v>
      </c>
      <c r="K314" s="13">
        <v>511.56</v>
      </c>
      <c r="L314" s="13">
        <v>580.29</v>
      </c>
      <c r="M314" s="13">
        <v>160.41999999999999</v>
      </c>
      <c r="N314" s="13">
        <v>0</v>
      </c>
      <c r="O314" s="13"/>
      <c r="P314" s="13">
        <v>1719.15</v>
      </c>
      <c r="Q314" s="14">
        <v>18009.689999999999</v>
      </c>
      <c r="T314" s="25">
        <v>43581</v>
      </c>
      <c r="U314" s="7"/>
      <c r="V314" s="5"/>
      <c r="W314" s="12">
        <v>52429</v>
      </c>
      <c r="X314" s="12">
        <v>524.29</v>
      </c>
      <c r="Y314" s="13">
        <v>110.1009</v>
      </c>
      <c r="Z314" s="13">
        <v>0</v>
      </c>
      <c r="AA314" s="13">
        <v>0</v>
      </c>
      <c r="AB314" s="13">
        <v>110.1</v>
      </c>
      <c r="AC314" s="13">
        <v>1413.11</v>
      </c>
      <c r="AD314" s="13">
        <v>259.52</v>
      </c>
      <c r="AE314" s="13">
        <v>259.52</v>
      </c>
      <c r="AF314" s="13">
        <v>0</v>
      </c>
      <c r="AG314" s="13"/>
      <c r="AH314" s="13">
        <v>2566.54</v>
      </c>
      <c r="AI314" s="14">
        <v>49862.46</v>
      </c>
    </row>
    <row r="315" spans="2:35" x14ac:dyDescent="0.25">
      <c r="B315" s="25">
        <v>43582</v>
      </c>
      <c r="C315" s="7"/>
      <c r="D315" s="5"/>
      <c r="E315" s="12">
        <v>0</v>
      </c>
      <c r="F315" s="12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/>
      <c r="P315" s="13">
        <v>0</v>
      </c>
      <c r="Q315" s="14">
        <v>0</v>
      </c>
      <c r="T315" s="25">
        <v>43582</v>
      </c>
      <c r="U315" s="7"/>
      <c r="V315" s="5"/>
      <c r="W315" s="12">
        <v>0</v>
      </c>
      <c r="X315" s="12">
        <v>0</v>
      </c>
      <c r="Y315" s="13">
        <v>0</v>
      </c>
      <c r="Z315" s="13">
        <v>0</v>
      </c>
      <c r="AA315" s="13">
        <v>0</v>
      </c>
      <c r="AB315" s="13">
        <v>0</v>
      </c>
      <c r="AC315" s="13">
        <v>0</v>
      </c>
      <c r="AD315" s="13">
        <v>0</v>
      </c>
      <c r="AE315" s="13">
        <v>0</v>
      </c>
      <c r="AF315" s="13">
        <v>0</v>
      </c>
      <c r="AG315" s="13"/>
      <c r="AH315" s="13">
        <v>0</v>
      </c>
      <c r="AI315" s="14">
        <v>0</v>
      </c>
    </row>
    <row r="316" spans="2:35" x14ac:dyDescent="0.25">
      <c r="B316" s="25">
        <v>43583</v>
      </c>
      <c r="C316" s="7"/>
      <c r="D316" s="5"/>
      <c r="E316" s="12">
        <v>0</v>
      </c>
      <c r="F316" s="12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/>
      <c r="P316" s="13">
        <v>0</v>
      </c>
      <c r="Q316" s="14">
        <v>0</v>
      </c>
      <c r="T316" s="25">
        <v>43583</v>
      </c>
      <c r="U316" s="7"/>
      <c r="V316" s="5"/>
      <c r="W316" s="12">
        <v>0</v>
      </c>
      <c r="X316" s="12">
        <v>0</v>
      </c>
      <c r="Y316" s="13">
        <v>0</v>
      </c>
      <c r="Z316" s="13">
        <v>0</v>
      </c>
      <c r="AA316" s="13">
        <v>0</v>
      </c>
      <c r="AB316" s="13">
        <v>0</v>
      </c>
      <c r="AC316" s="13">
        <v>0</v>
      </c>
      <c r="AD316" s="13">
        <v>0</v>
      </c>
      <c r="AE316" s="13">
        <v>0</v>
      </c>
      <c r="AF316" s="13">
        <v>0</v>
      </c>
      <c r="AG316" s="13"/>
      <c r="AH316" s="13">
        <v>0</v>
      </c>
      <c r="AI316" s="14">
        <v>0</v>
      </c>
    </row>
    <row r="317" spans="2:35" x14ac:dyDescent="0.25">
      <c r="B317" s="25">
        <v>43584</v>
      </c>
      <c r="C317" s="7"/>
      <c r="D317" s="5"/>
      <c r="E317" s="12">
        <v>20426</v>
      </c>
      <c r="F317" s="12">
        <v>423.05</v>
      </c>
      <c r="G317" s="13">
        <v>88.840500000000006</v>
      </c>
      <c r="H317" s="13">
        <v>120.54</v>
      </c>
      <c r="I317" s="13">
        <v>12.656700000000001</v>
      </c>
      <c r="J317" s="13">
        <v>101.5</v>
      </c>
      <c r="K317" s="13">
        <v>525.62</v>
      </c>
      <c r="L317" s="13">
        <v>596.47</v>
      </c>
      <c r="M317" s="13">
        <v>172.47</v>
      </c>
      <c r="N317" s="13">
        <v>0</v>
      </c>
      <c r="O317" s="13"/>
      <c r="P317" s="13">
        <v>1939.65</v>
      </c>
      <c r="Q317" s="14">
        <v>18486.349999999999</v>
      </c>
      <c r="T317" s="25">
        <v>43584</v>
      </c>
      <c r="U317" s="7"/>
      <c r="V317" s="5"/>
      <c r="W317" s="12">
        <v>0</v>
      </c>
      <c r="X317" s="12">
        <v>0</v>
      </c>
      <c r="Y317" s="13">
        <v>0</v>
      </c>
      <c r="Z317" s="13">
        <v>0</v>
      </c>
      <c r="AA317" s="13">
        <v>0</v>
      </c>
      <c r="AB317" s="13">
        <v>0</v>
      </c>
      <c r="AC317" s="13">
        <v>0</v>
      </c>
      <c r="AD317" s="13">
        <v>0</v>
      </c>
      <c r="AE317" s="13">
        <v>0</v>
      </c>
      <c r="AF317" s="13">
        <v>0</v>
      </c>
      <c r="AG317" s="13"/>
      <c r="AH317" s="13">
        <v>0</v>
      </c>
      <c r="AI317" s="14">
        <v>0</v>
      </c>
    </row>
    <row r="318" spans="2:35" x14ac:dyDescent="0.25">
      <c r="B318" s="25">
        <v>43585</v>
      </c>
      <c r="C318" s="7"/>
      <c r="D318" s="5"/>
      <c r="E318" s="12">
        <v>45510.66</v>
      </c>
      <c r="F318" s="12">
        <v>978.49</v>
      </c>
      <c r="G318" s="13">
        <v>205.4829</v>
      </c>
      <c r="H318" s="13">
        <v>385.56</v>
      </c>
      <c r="I318" s="13">
        <v>40.483800000000002</v>
      </c>
      <c r="J318" s="13">
        <v>245.95999999999998</v>
      </c>
      <c r="K318" s="13">
        <v>1166.27</v>
      </c>
      <c r="L318" s="13">
        <v>1324.39</v>
      </c>
      <c r="M318" s="13">
        <v>412.14</v>
      </c>
      <c r="N318" s="13">
        <v>0</v>
      </c>
      <c r="O318" s="13"/>
      <c r="P318" s="13">
        <v>4512.8100000000004</v>
      </c>
      <c r="Q318" s="14">
        <v>40997.850000000006</v>
      </c>
      <c r="T318" s="25">
        <v>43585</v>
      </c>
      <c r="U318" s="7"/>
      <c r="V318" s="5"/>
      <c r="W318" s="12">
        <v>5141</v>
      </c>
      <c r="X318" s="12">
        <v>51.41</v>
      </c>
      <c r="Y318" s="13">
        <v>10.796099999999999</v>
      </c>
      <c r="Z318" s="13">
        <v>0</v>
      </c>
      <c r="AA318" s="13">
        <v>0</v>
      </c>
      <c r="AB318" s="13">
        <v>10.8</v>
      </c>
      <c r="AC318" s="13">
        <v>139.26</v>
      </c>
      <c r="AD318" s="13">
        <v>25.45</v>
      </c>
      <c r="AE318" s="13">
        <v>0</v>
      </c>
      <c r="AF318" s="13">
        <v>0</v>
      </c>
      <c r="AG318" s="13"/>
      <c r="AH318" s="13">
        <v>226.92</v>
      </c>
      <c r="AI318" s="14">
        <v>4914.08</v>
      </c>
    </row>
    <row r="319" spans="2:35" x14ac:dyDescent="0.25">
      <c r="B319" s="25">
        <v>43586</v>
      </c>
      <c r="C319" s="7"/>
      <c r="D319" s="5"/>
      <c r="E319" s="12">
        <v>0</v>
      </c>
      <c r="F319" s="12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/>
      <c r="P319" s="13">
        <v>0</v>
      </c>
      <c r="Q319" s="14">
        <v>0</v>
      </c>
      <c r="T319" s="25">
        <v>43586</v>
      </c>
      <c r="U319" s="7"/>
      <c r="V319" s="5"/>
      <c r="W319" s="12">
        <v>0</v>
      </c>
      <c r="X319" s="12">
        <v>0</v>
      </c>
      <c r="Y319" s="13">
        <v>0</v>
      </c>
      <c r="Z319" s="13">
        <v>0</v>
      </c>
      <c r="AA319" s="13">
        <v>0</v>
      </c>
      <c r="AB319" s="13">
        <v>0</v>
      </c>
      <c r="AC319" s="13">
        <v>0</v>
      </c>
      <c r="AD319" s="13">
        <v>0</v>
      </c>
      <c r="AE319" s="13">
        <v>0</v>
      </c>
      <c r="AF319" s="13">
        <v>0</v>
      </c>
      <c r="AG319" s="13"/>
      <c r="AH319" s="13">
        <v>0</v>
      </c>
      <c r="AI319" s="14">
        <v>0</v>
      </c>
    </row>
    <row r="320" spans="2:35" x14ac:dyDescent="0.25">
      <c r="C320" s="26">
        <v>0</v>
      </c>
      <c r="D320" s="27">
        <v>0</v>
      </c>
      <c r="E320" s="28">
        <v>319245.71999999997</v>
      </c>
      <c r="F320" s="28">
        <v>6480.5400000000009</v>
      </c>
      <c r="G320" s="28">
        <v>1360.9133999999999</v>
      </c>
      <c r="H320" s="28">
        <v>8569.59</v>
      </c>
      <c r="I320" s="28">
        <v>899.80695000000003</v>
      </c>
      <c r="J320" s="28">
        <v>2260.7400000000002</v>
      </c>
      <c r="K320" s="28">
        <v>8043.07</v>
      </c>
      <c r="L320" s="28">
        <v>9125.86</v>
      </c>
      <c r="M320" s="28">
        <v>2594.4199999999996</v>
      </c>
      <c r="N320" s="28">
        <v>0</v>
      </c>
      <c r="O320" s="28">
        <v>0</v>
      </c>
      <c r="P320" s="28">
        <v>37074.22</v>
      </c>
      <c r="Q320" s="28">
        <v>282171.5</v>
      </c>
      <c r="U320" s="26">
        <v>0</v>
      </c>
      <c r="V320" s="27">
        <v>0</v>
      </c>
      <c r="W320" s="28">
        <v>435844.99</v>
      </c>
      <c r="X320" s="28">
        <v>4358.4599999999991</v>
      </c>
      <c r="Y320" s="28">
        <v>915.27659999999992</v>
      </c>
      <c r="Z320" s="28">
        <v>0</v>
      </c>
      <c r="AA320" s="28">
        <v>0</v>
      </c>
      <c r="AB320" s="28">
        <v>915.28999999999985</v>
      </c>
      <c r="AC320" s="28">
        <v>11756.5</v>
      </c>
      <c r="AD320" s="28">
        <v>2157.46</v>
      </c>
      <c r="AE320" s="28">
        <v>1819.64</v>
      </c>
      <c r="AF320" s="28">
        <v>0</v>
      </c>
      <c r="AG320" s="28">
        <v>0</v>
      </c>
      <c r="AH320" s="28">
        <v>21007.350000000002</v>
      </c>
      <c r="AI320" s="28">
        <v>414837.64000000007</v>
      </c>
    </row>
    <row r="321" spans="2:35" x14ac:dyDescent="0.25">
      <c r="C321" s="6"/>
      <c r="D321" s="6"/>
      <c r="E321" s="8"/>
      <c r="F321" s="29">
        <v>6480.5400000000009</v>
      </c>
      <c r="G321" s="30">
        <v>1360.9134000000001</v>
      </c>
      <c r="H321" s="29">
        <v>8569.59</v>
      </c>
      <c r="I321" s="30">
        <v>899.80695000000003</v>
      </c>
      <c r="J321" s="9"/>
      <c r="K321" s="8"/>
      <c r="L321" s="8"/>
      <c r="M321" s="8"/>
      <c r="N321" s="10">
        <v>0</v>
      </c>
      <c r="O321" s="11"/>
      <c r="P321" s="8"/>
      <c r="Q321" s="8"/>
      <c r="U321" s="6"/>
      <c r="V321" s="6"/>
      <c r="W321" s="8"/>
      <c r="X321" s="29">
        <v>4358.4599999999991</v>
      </c>
      <c r="Y321" s="30">
        <v>915.2765999999998</v>
      </c>
      <c r="Z321" s="29">
        <v>0</v>
      </c>
      <c r="AA321" s="30">
        <v>0</v>
      </c>
      <c r="AB321" s="9"/>
      <c r="AC321" s="8"/>
      <c r="AD321" s="8"/>
      <c r="AE321" s="8"/>
      <c r="AF321" s="10">
        <v>0</v>
      </c>
      <c r="AG321" s="11"/>
      <c r="AH321" s="8"/>
      <c r="AI321" s="8"/>
    </row>
    <row r="322" spans="2:35" x14ac:dyDescent="0.25">
      <c r="C322" s="6"/>
      <c r="D322" s="6"/>
      <c r="E322" s="8"/>
      <c r="F322" s="29">
        <v>0</v>
      </c>
      <c r="G322" s="9"/>
      <c r="H322" s="29">
        <v>0</v>
      </c>
      <c r="I322" s="9"/>
      <c r="J322" s="9"/>
      <c r="K322" s="31">
        <v>0</v>
      </c>
      <c r="L322" s="8"/>
      <c r="M322" s="8"/>
      <c r="N322" s="8"/>
      <c r="O322" s="8"/>
      <c r="P322" s="8"/>
      <c r="Q322" s="8"/>
      <c r="U322" s="6"/>
      <c r="V322" s="6"/>
      <c r="W322" s="8"/>
      <c r="X322" s="29">
        <v>0</v>
      </c>
      <c r="Y322" s="9"/>
      <c r="Z322" s="29">
        <v>0</v>
      </c>
      <c r="AA322" s="9"/>
      <c r="AB322" s="9"/>
      <c r="AC322" s="31">
        <v>0</v>
      </c>
      <c r="AD322" s="8"/>
      <c r="AE322" s="8"/>
      <c r="AF322" s="8"/>
      <c r="AG322" s="8"/>
      <c r="AH322" s="8"/>
      <c r="AI322" s="8"/>
    </row>
    <row r="327" spans="2:35" x14ac:dyDescent="0.25">
      <c r="B327" s="93" t="s">
        <v>46</v>
      </c>
      <c r="C327" s="93"/>
      <c r="D327" s="93"/>
      <c r="E327" s="93"/>
      <c r="F327" s="93"/>
      <c r="G327" s="93"/>
      <c r="H327" s="94"/>
      <c r="I327" s="20" t="s">
        <v>44</v>
      </c>
      <c r="J327" s="95" t="s">
        <v>40</v>
      </c>
      <c r="K327" s="96"/>
      <c r="L327" s="96"/>
      <c r="M327" s="96"/>
      <c r="N327" s="96"/>
      <c r="O327" s="96"/>
      <c r="P327" s="96"/>
      <c r="Q327" s="96"/>
      <c r="T327" s="93" t="s">
        <v>47</v>
      </c>
      <c r="U327" s="93"/>
      <c r="V327" s="93"/>
      <c r="W327" s="93"/>
      <c r="X327" s="93"/>
      <c r="Y327" s="93"/>
      <c r="Z327" s="94"/>
      <c r="AA327" s="20" t="s">
        <v>44</v>
      </c>
      <c r="AB327" s="95" t="s">
        <v>40</v>
      </c>
      <c r="AC327" s="96"/>
      <c r="AD327" s="96"/>
      <c r="AE327" s="96"/>
      <c r="AF327" s="96"/>
      <c r="AG327" s="96"/>
      <c r="AH327" s="96"/>
      <c r="AI327" s="96"/>
    </row>
    <row r="328" spans="2:35" x14ac:dyDescent="0.25">
      <c r="B328" s="91" t="s">
        <v>35</v>
      </c>
      <c r="C328" s="91"/>
      <c r="D328" s="91"/>
      <c r="E328" s="91"/>
      <c r="F328" s="91"/>
      <c r="G328" s="91"/>
      <c r="H328" s="91"/>
      <c r="I328" s="92"/>
      <c r="J328" s="91"/>
      <c r="K328" s="91"/>
      <c r="L328" s="91"/>
      <c r="M328" s="91"/>
      <c r="N328" s="91"/>
      <c r="O328" s="91"/>
      <c r="P328" s="91"/>
      <c r="Q328" s="91"/>
      <c r="T328" s="91" t="s">
        <v>35</v>
      </c>
      <c r="U328" s="91"/>
      <c r="V328" s="91"/>
      <c r="W328" s="91"/>
      <c r="X328" s="91"/>
      <c r="Y328" s="91"/>
      <c r="Z328" s="91"/>
      <c r="AA328" s="92"/>
      <c r="AB328" s="91"/>
      <c r="AC328" s="91"/>
      <c r="AD328" s="91"/>
      <c r="AE328" s="91"/>
      <c r="AF328" s="91"/>
      <c r="AG328" s="91"/>
      <c r="AH328" s="91"/>
      <c r="AI328" s="91"/>
    </row>
    <row r="329" spans="2:35" x14ac:dyDescent="0.25">
      <c r="B329" s="21" t="s">
        <v>15</v>
      </c>
      <c r="C329" s="22" t="s">
        <v>16</v>
      </c>
      <c r="D329" s="21" t="s">
        <v>17</v>
      </c>
      <c r="E329" s="21" t="s">
        <v>18</v>
      </c>
      <c r="F329" s="21" t="s">
        <v>19</v>
      </c>
      <c r="G329" s="21" t="s">
        <v>20</v>
      </c>
      <c r="H329" s="21" t="s">
        <v>21</v>
      </c>
      <c r="I329" s="21" t="s">
        <v>22</v>
      </c>
      <c r="J329" s="23" t="s">
        <v>31</v>
      </c>
      <c r="K329" s="21" t="s">
        <v>23</v>
      </c>
      <c r="L329" s="21" t="s">
        <v>24</v>
      </c>
      <c r="M329" s="21" t="s">
        <v>25</v>
      </c>
      <c r="N329" s="21" t="s">
        <v>26</v>
      </c>
      <c r="O329" s="21" t="s">
        <v>27</v>
      </c>
      <c r="P329" s="23" t="s">
        <v>28</v>
      </c>
      <c r="Q329" s="23" t="s">
        <v>29</v>
      </c>
      <c r="T329" s="21" t="s">
        <v>15</v>
      </c>
      <c r="U329" s="22" t="s">
        <v>16</v>
      </c>
      <c r="V329" s="21" t="s">
        <v>17</v>
      </c>
      <c r="W329" s="21" t="s">
        <v>18</v>
      </c>
      <c r="X329" s="21" t="s">
        <v>19</v>
      </c>
      <c r="Y329" s="21" t="s">
        <v>20</v>
      </c>
      <c r="Z329" s="21" t="s">
        <v>21</v>
      </c>
      <c r="AA329" s="21" t="s">
        <v>22</v>
      </c>
      <c r="AB329" s="23" t="s">
        <v>31</v>
      </c>
      <c r="AC329" s="21" t="s">
        <v>23</v>
      </c>
      <c r="AD329" s="21" t="s">
        <v>24</v>
      </c>
      <c r="AE329" s="21" t="s">
        <v>25</v>
      </c>
      <c r="AF329" s="21" t="s">
        <v>26</v>
      </c>
      <c r="AG329" s="21" t="s">
        <v>27</v>
      </c>
      <c r="AH329" s="23" t="s">
        <v>28</v>
      </c>
      <c r="AI329" s="23" t="s">
        <v>29</v>
      </c>
    </row>
    <row r="330" spans="2:35" x14ac:dyDescent="0.25">
      <c r="B330" s="24">
        <v>43556</v>
      </c>
      <c r="C330" s="7"/>
      <c r="D330" s="5"/>
      <c r="E330" s="12">
        <v>0</v>
      </c>
      <c r="F330" s="12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/>
      <c r="P330" s="13">
        <v>0</v>
      </c>
      <c r="Q330" s="14">
        <v>0</v>
      </c>
      <c r="T330" s="24">
        <v>43556</v>
      </c>
      <c r="U330" s="7"/>
      <c r="V330" s="5"/>
      <c r="W330" s="12">
        <v>0</v>
      </c>
      <c r="X330" s="12">
        <v>0</v>
      </c>
      <c r="Y330" s="13">
        <v>0</v>
      </c>
      <c r="Z330" s="13">
        <v>0</v>
      </c>
      <c r="AA330" s="13">
        <v>0</v>
      </c>
      <c r="AB330" s="13">
        <v>0</v>
      </c>
      <c r="AC330" s="13">
        <v>0</v>
      </c>
      <c r="AD330" s="13">
        <v>0</v>
      </c>
      <c r="AE330" s="13">
        <v>0</v>
      </c>
      <c r="AF330" s="13">
        <v>0</v>
      </c>
      <c r="AG330" s="13"/>
      <c r="AH330" s="13">
        <v>0</v>
      </c>
      <c r="AI330" s="14">
        <v>0</v>
      </c>
    </row>
    <row r="331" spans="2:35" x14ac:dyDescent="0.25">
      <c r="B331" s="25">
        <v>43557</v>
      </c>
      <c r="C331" s="7"/>
      <c r="D331" s="5"/>
      <c r="E331" s="12">
        <v>0</v>
      </c>
      <c r="F331" s="12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/>
      <c r="P331" s="13">
        <v>0</v>
      </c>
      <c r="Q331" s="14">
        <v>0</v>
      </c>
      <c r="T331" s="25">
        <v>43557</v>
      </c>
      <c r="U331" s="7"/>
      <c r="V331" s="5"/>
      <c r="W331" s="12">
        <v>0</v>
      </c>
      <c r="X331" s="12">
        <v>0</v>
      </c>
      <c r="Y331" s="13">
        <v>0</v>
      </c>
      <c r="Z331" s="13">
        <v>0</v>
      </c>
      <c r="AA331" s="13">
        <v>0</v>
      </c>
      <c r="AB331" s="13">
        <v>0</v>
      </c>
      <c r="AC331" s="13">
        <v>0</v>
      </c>
      <c r="AD331" s="13">
        <v>0</v>
      </c>
      <c r="AE331" s="13">
        <v>0</v>
      </c>
      <c r="AF331" s="13">
        <v>0</v>
      </c>
      <c r="AG331" s="13"/>
      <c r="AH331" s="13">
        <v>0</v>
      </c>
      <c r="AI331" s="14">
        <v>0</v>
      </c>
    </row>
    <row r="332" spans="2:35" x14ac:dyDescent="0.25">
      <c r="B332" s="25">
        <v>43558</v>
      </c>
      <c r="C332" s="7"/>
      <c r="D332" s="5"/>
      <c r="E332" s="12">
        <v>3820</v>
      </c>
      <c r="F332" s="12">
        <v>82.13</v>
      </c>
      <c r="G332" s="13">
        <v>17.247299999999999</v>
      </c>
      <c r="H332" s="13">
        <v>328.92</v>
      </c>
      <c r="I332" s="13">
        <v>34.5366</v>
      </c>
      <c r="J332" s="13">
        <v>51.79</v>
      </c>
      <c r="K332" s="13">
        <v>82.67</v>
      </c>
      <c r="L332" s="13">
        <v>102.27</v>
      </c>
      <c r="M332" s="13">
        <v>0</v>
      </c>
      <c r="N332" s="13">
        <v>0</v>
      </c>
      <c r="O332" s="13"/>
      <c r="P332" s="13">
        <v>647.78</v>
      </c>
      <c r="Q332" s="14">
        <v>3172.2200000000003</v>
      </c>
      <c r="T332" s="25">
        <v>43558</v>
      </c>
      <c r="U332" s="7"/>
      <c r="V332" s="5"/>
      <c r="W332" s="12">
        <v>6608.3</v>
      </c>
      <c r="X332" s="12">
        <v>66.08</v>
      </c>
      <c r="Y332" s="13">
        <v>13.876800000000001</v>
      </c>
      <c r="Z332" s="13">
        <v>0</v>
      </c>
      <c r="AA332" s="13">
        <v>0</v>
      </c>
      <c r="AB332" s="13">
        <v>13.88</v>
      </c>
      <c r="AC332" s="13">
        <v>162.74</v>
      </c>
      <c r="AD332" s="13">
        <v>32.71</v>
      </c>
      <c r="AE332" s="13">
        <v>0</v>
      </c>
      <c r="AF332" s="13">
        <v>0</v>
      </c>
      <c r="AG332" s="13"/>
      <c r="AH332" s="13">
        <v>275.40999999999997</v>
      </c>
      <c r="AI332" s="14">
        <v>6332.89</v>
      </c>
    </row>
    <row r="333" spans="2:35" x14ac:dyDescent="0.25">
      <c r="B333" s="25">
        <v>43559</v>
      </c>
      <c r="C333" s="7"/>
      <c r="D333" s="5"/>
      <c r="E333" s="12">
        <v>3373</v>
      </c>
      <c r="F333" s="12">
        <v>72.52</v>
      </c>
      <c r="G333" s="13">
        <v>15.229199999999999</v>
      </c>
      <c r="H333" s="13">
        <v>290.43</v>
      </c>
      <c r="I333" s="13">
        <v>30.495149999999999</v>
      </c>
      <c r="J333" s="13">
        <v>45.73</v>
      </c>
      <c r="K333" s="13">
        <v>72.989999999999995</v>
      </c>
      <c r="L333" s="13">
        <v>90.3</v>
      </c>
      <c r="M333" s="13">
        <v>0</v>
      </c>
      <c r="N333" s="13">
        <v>0</v>
      </c>
      <c r="O333" s="13"/>
      <c r="P333" s="13">
        <v>571.97</v>
      </c>
      <c r="Q333" s="14">
        <v>2801.0299999999997</v>
      </c>
      <c r="T333" s="25">
        <v>43559</v>
      </c>
      <c r="U333" s="7"/>
      <c r="V333" s="5"/>
      <c r="W333" s="12">
        <v>18321.900000000001</v>
      </c>
      <c r="X333" s="12">
        <v>183.22</v>
      </c>
      <c r="Y333" s="13">
        <v>38.476199999999999</v>
      </c>
      <c r="Z333" s="13">
        <v>0</v>
      </c>
      <c r="AA333" s="13">
        <v>0</v>
      </c>
      <c r="AB333" s="13">
        <v>38.479999999999997</v>
      </c>
      <c r="AC333" s="13">
        <v>448.93</v>
      </c>
      <c r="AD333" s="13">
        <v>90.69</v>
      </c>
      <c r="AE333" s="13">
        <v>90.69</v>
      </c>
      <c r="AF333" s="13">
        <v>0</v>
      </c>
      <c r="AG333" s="13"/>
      <c r="AH333" s="13">
        <v>852.0100000000001</v>
      </c>
      <c r="AI333" s="14">
        <v>17469.890000000003</v>
      </c>
    </row>
    <row r="334" spans="2:35" x14ac:dyDescent="0.25">
      <c r="B334" s="25">
        <v>43560</v>
      </c>
      <c r="C334" s="7"/>
      <c r="D334" s="5"/>
      <c r="E334" s="12">
        <v>8434</v>
      </c>
      <c r="F334" s="12">
        <v>181.34</v>
      </c>
      <c r="G334" s="13">
        <v>38.081400000000002</v>
      </c>
      <c r="H334" s="13">
        <v>726.2</v>
      </c>
      <c r="I334" s="13">
        <v>76.251000000000005</v>
      </c>
      <c r="J334" s="13">
        <v>114.34</v>
      </c>
      <c r="K334" s="13">
        <v>182.52</v>
      </c>
      <c r="L334" s="13">
        <v>225.79</v>
      </c>
      <c r="M334" s="13">
        <v>0</v>
      </c>
      <c r="N334" s="13">
        <v>0</v>
      </c>
      <c r="O334" s="13"/>
      <c r="P334" s="13">
        <v>1430.1899999999998</v>
      </c>
      <c r="Q334" s="14">
        <v>7003.81</v>
      </c>
      <c r="T334" s="25">
        <v>43560</v>
      </c>
      <c r="U334" s="7"/>
      <c r="V334" s="5"/>
      <c r="W334" s="12">
        <v>13073.61</v>
      </c>
      <c r="X334" s="12">
        <v>130.74</v>
      </c>
      <c r="Y334" s="13">
        <v>27.455400000000001</v>
      </c>
      <c r="Z334" s="13">
        <v>0</v>
      </c>
      <c r="AA334" s="13">
        <v>0</v>
      </c>
      <c r="AB334" s="13">
        <v>27.46</v>
      </c>
      <c r="AC334" s="13">
        <v>321.95</v>
      </c>
      <c r="AD334" s="13">
        <v>64.709999999999994</v>
      </c>
      <c r="AE334" s="13">
        <v>0</v>
      </c>
      <c r="AF334" s="13">
        <v>0</v>
      </c>
      <c r="AG334" s="13"/>
      <c r="AH334" s="13">
        <v>544.86</v>
      </c>
      <c r="AI334" s="14">
        <v>12528.75</v>
      </c>
    </row>
    <row r="335" spans="2:35" x14ac:dyDescent="0.25">
      <c r="B335" s="25">
        <v>43561</v>
      </c>
      <c r="C335" s="7"/>
      <c r="D335" s="5"/>
      <c r="E335" s="12">
        <v>0</v>
      </c>
      <c r="F335" s="12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/>
      <c r="P335" s="13">
        <v>0</v>
      </c>
      <c r="Q335" s="14">
        <v>0</v>
      </c>
      <c r="T335" s="25">
        <v>43561</v>
      </c>
      <c r="U335" s="7"/>
      <c r="V335" s="5"/>
      <c r="W335" s="12">
        <v>0</v>
      </c>
      <c r="X335" s="12">
        <v>0</v>
      </c>
      <c r="Y335" s="13">
        <v>0</v>
      </c>
      <c r="Z335" s="13">
        <v>0</v>
      </c>
      <c r="AA335" s="13">
        <v>0</v>
      </c>
      <c r="AB335" s="13">
        <v>0</v>
      </c>
      <c r="AC335" s="13">
        <v>0</v>
      </c>
      <c r="AD335" s="13">
        <v>0</v>
      </c>
      <c r="AE335" s="13">
        <v>0</v>
      </c>
      <c r="AF335" s="13">
        <v>0</v>
      </c>
      <c r="AG335" s="13"/>
      <c r="AH335" s="13">
        <v>0</v>
      </c>
      <c r="AI335" s="14">
        <v>0</v>
      </c>
    </row>
    <row r="336" spans="2:35" x14ac:dyDescent="0.25">
      <c r="B336" s="25">
        <v>43562</v>
      </c>
      <c r="C336" s="7"/>
      <c r="D336" s="5"/>
      <c r="E336" s="12">
        <v>0</v>
      </c>
      <c r="F336" s="12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/>
      <c r="P336" s="13">
        <v>0</v>
      </c>
      <c r="Q336" s="14">
        <v>0</v>
      </c>
      <c r="T336" s="25">
        <v>43562</v>
      </c>
      <c r="U336" s="7"/>
      <c r="V336" s="5"/>
      <c r="W336" s="12">
        <v>0</v>
      </c>
      <c r="X336" s="12">
        <v>0</v>
      </c>
      <c r="Y336" s="13">
        <v>0</v>
      </c>
      <c r="Z336" s="13">
        <v>0</v>
      </c>
      <c r="AA336" s="13">
        <v>0</v>
      </c>
      <c r="AB336" s="13">
        <v>0</v>
      </c>
      <c r="AC336" s="13">
        <v>0</v>
      </c>
      <c r="AD336" s="13">
        <v>0</v>
      </c>
      <c r="AE336" s="13">
        <v>0</v>
      </c>
      <c r="AF336" s="13">
        <v>0</v>
      </c>
      <c r="AG336" s="13"/>
      <c r="AH336" s="13">
        <v>0</v>
      </c>
      <c r="AI336" s="14">
        <v>0</v>
      </c>
    </row>
    <row r="337" spans="2:35" x14ac:dyDescent="0.25">
      <c r="B337" s="25">
        <v>43563</v>
      </c>
      <c r="C337" s="7"/>
      <c r="D337" s="5"/>
      <c r="E337" s="12">
        <v>4724</v>
      </c>
      <c r="F337" s="12">
        <v>101.57</v>
      </c>
      <c r="G337" s="13">
        <v>21.329699999999999</v>
      </c>
      <c r="H337" s="13">
        <v>406.76</v>
      </c>
      <c r="I337" s="13">
        <v>42.709799999999994</v>
      </c>
      <c r="J337" s="13">
        <v>64.040000000000006</v>
      </c>
      <c r="K337" s="13">
        <v>102.23</v>
      </c>
      <c r="L337" s="13">
        <v>126.47</v>
      </c>
      <c r="M337" s="13">
        <v>0</v>
      </c>
      <c r="N337" s="13">
        <v>0</v>
      </c>
      <c r="O337" s="13"/>
      <c r="P337" s="13">
        <v>801.06999999999994</v>
      </c>
      <c r="Q337" s="14">
        <v>3922.9300000000003</v>
      </c>
      <c r="T337" s="25">
        <v>43563</v>
      </c>
      <c r="U337" s="7"/>
      <c r="V337" s="5"/>
      <c r="W337" s="12">
        <v>11503.49</v>
      </c>
      <c r="X337" s="12">
        <v>115.03</v>
      </c>
      <c r="Y337" s="13">
        <v>24.156300000000002</v>
      </c>
      <c r="Z337" s="13">
        <v>0</v>
      </c>
      <c r="AA337" s="13">
        <v>0</v>
      </c>
      <c r="AB337" s="13">
        <v>24.16</v>
      </c>
      <c r="AC337" s="13">
        <v>283.29000000000002</v>
      </c>
      <c r="AD337" s="13">
        <v>56.94</v>
      </c>
      <c r="AE337" s="13">
        <v>0</v>
      </c>
      <c r="AF337" s="13">
        <v>0</v>
      </c>
      <c r="AG337" s="13"/>
      <c r="AH337" s="13">
        <v>479.42</v>
      </c>
      <c r="AI337" s="14">
        <v>11024.07</v>
      </c>
    </row>
    <row r="338" spans="2:35" x14ac:dyDescent="0.25">
      <c r="B338" s="25">
        <v>43564</v>
      </c>
      <c r="C338" s="7"/>
      <c r="D338" s="5"/>
      <c r="E338" s="12">
        <v>2428</v>
      </c>
      <c r="F338" s="12">
        <v>52.2</v>
      </c>
      <c r="G338" s="13">
        <v>10.962</v>
      </c>
      <c r="H338" s="13">
        <v>0</v>
      </c>
      <c r="I338" s="13">
        <v>0</v>
      </c>
      <c r="J338" s="13">
        <v>10.96</v>
      </c>
      <c r="K338" s="13">
        <v>57.61</v>
      </c>
      <c r="L338" s="13">
        <v>71.27</v>
      </c>
      <c r="M338" s="13">
        <v>0</v>
      </c>
      <c r="N338" s="13">
        <v>0</v>
      </c>
      <c r="O338" s="13"/>
      <c r="P338" s="13">
        <v>192.04000000000002</v>
      </c>
      <c r="Q338" s="14">
        <v>2235.96</v>
      </c>
      <c r="T338" s="25">
        <v>43564</v>
      </c>
      <c r="U338" s="7"/>
      <c r="V338" s="5"/>
      <c r="W338" s="12">
        <v>24815.33</v>
      </c>
      <c r="X338" s="12">
        <v>248.16</v>
      </c>
      <c r="Y338" s="13">
        <v>52.113599999999998</v>
      </c>
      <c r="Z338" s="13">
        <v>0</v>
      </c>
      <c r="AA338" s="13">
        <v>0</v>
      </c>
      <c r="AB338" s="13">
        <v>52.11</v>
      </c>
      <c r="AC338" s="13">
        <v>608.04</v>
      </c>
      <c r="AD338" s="13">
        <v>122.84</v>
      </c>
      <c r="AE338" s="13">
        <v>122.84</v>
      </c>
      <c r="AF338" s="13">
        <v>0</v>
      </c>
      <c r="AG338" s="13"/>
      <c r="AH338" s="13">
        <v>1153.99</v>
      </c>
      <c r="AI338" s="14">
        <v>23661.34</v>
      </c>
    </row>
    <row r="339" spans="2:35" x14ac:dyDescent="0.25">
      <c r="B339" s="25">
        <v>43565</v>
      </c>
      <c r="C339" s="7"/>
      <c r="D339" s="5"/>
      <c r="E339" s="12">
        <v>5830</v>
      </c>
      <c r="F339" s="12">
        <v>125.35</v>
      </c>
      <c r="G339" s="13">
        <v>26.323499999999999</v>
      </c>
      <c r="H339" s="13">
        <v>501.99</v>
      </c>
      <c r="I339" s="13">
        <v>52.708950000000002</v>
      </c>
      <c r="J339" s="13">
        <v>79.03</v>
      </c>
      <c r="K339" s="13">
        <v>126.16</v>
      </c>
      <c r="L339" s="13">
        <v>156.08000000000001</v>
      </c>
      <c r="M339" s="13">
        <v>0</v>
      </c>
      <c r="N339" s="13">
        <v>0</v>
      </c>
      <c r="O339" s="13"/>
      <c r="P339" s="13">
        <v>988.6099999999999</v>
      </c>
      <c r="Q339" s="14">
        <v>4841.3900000000003</v>
      </c>
      <c r="T339" s="25">
        <v>43565</v>
      </c>
      <c r="U339" s="7"/>
      <c r="V339" s="5"/>
      <c r="W339" s="12">
        <v>6319.75</v>
      </c>
      <c r="X339" s="12">
        <v>63.2</v>
      </c>
      <c r="Y339" s="13">
        <v>13.272</v>
      </c>
      <c r="Z339" s="13">
        <v>0</v>
      </c>
      <c r="AA339" s="13">
        <v>0</v>
      </c>
      <c r="AB339" s="13">
        <v>13.27</v>
      </c>
      <c r="AC339" s="13">
        <v>155.63</v>
      </c>
      <c r="AD339" s="13">
        <v>31.28</v>
      </c>
      <c r="AE339" s="13">
        <v>0</v>
      </c>
      <c r="AF339" s="13">
        <v>0</v>
      </c>
      <c r="AG339" s="13"/>
      <c r="AH339" s="13">
        <v>263.38000000000005</v>
      </c>
      <c r="AI339" s="14">
        <v>6056.37</v>
      </c>
    </row>
    <row r="340" spans="2:35" x14ac:dyDescent="0.25">
      <c r="B340" s="25">
        <v>43566</v>
      </c>
      <c r="C340" s="7"/>
      <c r="D340" s="5"/>
      <c r="E340" s="12">
        <v>2262</v>
      </c>
      <c r="F340" s="12">
        <v>48.63</v>
      </c>
      <c r="G340" s="13">
        <v>10.212300000000001</v>
      </c>
      <c r="H340" s="13">
        <v>170.66</v>
      </c>
      <c r="I340" s="13">
        <v>17.9193</v>
      </c>
      <c r="J340" s="13">
        <v>28.13</v>
      </c>
      <c r="K340" s="13">
        <v>49.54</v>
      </c>
      <c r="L340" s="13">
        <v>61.28</v>
      </c>
      <c r="M340" s="13">
        <v>0</v>
      </c>
      <c r="N340" s="13">
        <v>0</v>
      </c>
      <c r="O340" s="13"/>
      <c r="P340" s="13">
        <v>358.24</v>
      </c>
      <c r="Q340" s="14">
        <v>1903.76</v>
      </c>
      <c r="T340" s="25">
        <v>43566</v>
      </c>
      <c r="U340" s="7"/>
      <c r="V340" s="5"/>
      <c r="W340" s="12">
        <v>3780.95</v>
      </c>
      <c r="X340" s="12">
        <v>37.81</v>
      </c>
      <c r="Y340" s="13">
        <v>7.9401000000000002</v>
      </c>
      <c r="Z340" s="13">
        <v>0</v>
      </c>
      <c r="AA340" s="13">
        <v>0</v>
      </c>
      <c r="AB340" s="13">
        <v>7.94</v>
      </c>
      <c r="AC340" s="13">
        <v>93.11</v>
      </c>
      <c r="AD340" s="13">
        <v>18.72</v>
      </c>
      <c r="AE340" s="13">
        <v>0</v>
      </c>
      <c r="AF340" s="13">
        <v>0</v>
      </c>
      <c r="AG340" s="13"/>
      <c r="AH340" s="13">
        <v>157.57999999999998</v>
      </c>
      <c r="AI340" s="14">
        <v>3623.37</v>
      </c>
    </row>
    <row r="341" spans="2:35" x14ac:dyDescent="0.25">
      <c r="B341" s="25">
        <v>43567</v>
      </c>
      <c r="C341" s="7"/>
      <c r="D341" s="5"/>
      <c r="E341" s="12">
        <v>9779.49</v>
      </c>
      <c r="F341" s="12">
        <v>210.26</v>
      </c>
      <c r="G341" s="13">
        <v>44.154600000000002</v>
      </c>
      <c r="H341" s="13">
        <v>364.05</v>
      </c>
      <c r="I341" s="13">
        <v>38.225250000000003</v>
      </c>
      <c r="J341" s="13">
        <v>82.38</v>
      </c>
      <c r="K341" s="13">
        <v>223.23</v>
      </c>
      <c r="L341" s="13">
        <v>276.14999999999998</v>
      </c>
      <c r="M341" s="13">
        <v>0</v>
      </c>
      <c r="N341" s="13">
        <v>0</v>
      </c>
      <c r="O341" s="13"/>
      <c r="P341" s="13">
        <v>1156.07</v>
      </c>
      <c r="Q341" s="14">
        <v>8623.42</v>
      </c>
      <c r="T341" s="25">
        <v>43567</v>
      </c>
      <c r="U341" s="7"/>
      <c r="V341" s="5"/>
      <c r="W341" s="12">
        <v>7616</v>
      </c>
      <c r="X341" s="12">
        <v>76.16</v>
      </c>
      <c r="Y341" s="13">
        <v>15.993599999999999</v>
      </c>
      <c r="Z341" s="13">
        <v>0</v>
      </c>
      <c r="AA341" s="13">
        <v>0</v>
      </c>
      <c r="AB341" s="13">
        <v>15.99</v>
      </c>
      <c r="AC341" s="13">
        <v>187.55</v>
      </c>
      <c r="AD341" s="13">
        <v>37.700000000000003</v>
      </c>
      <c r="AE341" s="13">
        <v>0</v>
      </c>
      <c r="AF341" s="13">
        <v>0</v>
      </c>
      <c r="AG341" s="13"/>
      <c r="AH341" s="13">
        <v>317.39999999999998</v>
      </c>
      <c r="AI341" s="14">
        <v>7298.6</v>
      </c>
    </row>
    <row r="342" spans="2:35" x14ac:dyDescent="0.25">
      <c r="B342" s="25">
        <v>43568</v>
      </c>
      <c r="C342" s="7"/>
      <c r="D342" s="5"/>
      <c r="E342" s="12">
        <v>0</v>
      </c>
      <c r="F342" s="12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/>
      <c r="P342" s="13">
        <v>0</v>
      </c>
      <c r="Q342" s="14">
        <v>0</v>
      </c>
      <c r="T342" s="25">
        <v>43568</v>
      </c>
      <c r="U342" s="7"/>
      <c r="V342" s="5"/>
      <c r="W342" s="12">
        <v>0</v>
      </c>
      <c r="X342" s="12">
        <v>0</v>
      </c>
      <c r="Y342" s="13">
        <v>0</v>
      </c>
      <c r="Z342" s="13">
        <v>0</v>
      </c>
      <c r="AA342" s="13">
        <v>0</v>
      </c>
      <c r="AB342" s="13">
        <v>0</v>
      </c>
      <c r="AC342" s="13">
        <v>0</v>
      </c>
      <c r="AD342" s="13">
        <v>0</v>
      </c>
      <c r="AE342" s="13">
        <v>0</v>
      </c>
      <c r="AF342" s="13">
        <v>0</v>
      </c>
      <c r="AG342" s="13"/>
      <c r="AH342" s="13">
        <v>0</v>
      </c>
      <c r="AI342" s="14">
        <v>0</v>
      </c>
    </row>
    <row r="343" spans="2:35" x14ac:dyDescent="0.25">
      <c r="B343" s="25">
        <v>43569</v>
      </c>
      <c r="C343" s="7"/>
      <c r="D343" s="5"/>
      <c r="E343" s="12">
        <v>0</v>
      </c>
      <c r="F343" s="12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/>
      <c r="P343" s="13">
        <v>0</v>
      </c>
      <c r="Q343" s="14">
        <v>0</v>
      </c>
      <c r="T343" s="25">
        <v>43569</v>
      </c>
      <c r="U343" s="7"/>
      <c r="V343" s="5"/>
      <c r="W343" s="12">
        <v>0</v>
      </c>
      <c r="X343" s="12">
        <v>0</v>
      </c>
      <c r="Y343" s="13">
        <v>0</v>
      </c>
      <c r="Z343" s="13">
        <v>0</v>
      </c>
      <c r="AA343" s="13">
        <v>0</v>
      </c>
      <c r="AB343" s="13">
        <v>0</v>
      </c>
      <c r="AC343" s="13">
        <v>0</v>
      </c>
      <c r="AD343" s="13">
        <v>0</v>
      </c>
      <c r="AE343" s="13">
        <v>0</v>
      </c>
      <c r="AF343" s="13">
        <v>0</v>
      </c>
      <c r="AG343" s="13"/>
      <c r="AH343" s="13">
        <v>0</v>
      </c>
      <c r="AI343" s="14">
        <v>0</v>
      </c>
    </row>
    <row r="344" spans="2:35" x14ac:dyDescent="0.25">
      <c r="B344" s="25">
        <v>43570</v>
      </c>
      <c r="C344" s="7"/>
      <c r="D344" s="5"/>
      <c r="E344" s="12">
        <v>6908</v>
      </c>
      <c r="F344" s="12">
        <v>148.53</v>
      </c>
      <c r="G344" s="13">
        <v>31.191300000000002</v>
      </c>
      <c r="H344" s="13">
        <v>418.55</v>
      </c>
      <c r="I344" s="13">
        <v>43.947750000000006</v>
      </c>
      <c r="J344" s="13">
        <v>75.14</v>
      </c>
      <c r="K344" s="13">
        <v>153.77000000000001</v>
      </c>
      <c r="L344" s="13">
        <v>190.23</v>
      </c>
      <c r="M344" s="13">
        <v>0</v>
      </c>
      <c r="N344" s="13">
        <v>0</v>
      </c>
      <c r="O344" s="13"/>
      <c r="P344" s="13">
        <v>986.22</v>
      </c>
      <c r="Q344" s="14">
        <v>5921.78</v>
      </c>
      <c r="T344" s="25">
        <v>43570</v>
      </c>
      <c r="U344" s="7"/>
      <c r="V344" s="5"/>
      <c r="W344" s="12">
        <v>1323</v>
      </c>
      <c r="X344" s="12">
        <v>13.23</v>
      </c>
      <c r="Y344" s="13">
        <v>2.7782999999999998</v>
      </c>
      <c r="Z344" s="13">
        <v>0</v>
      </c>
      <c r="AA344" s="13">
        <v>0</v>
      </c>
      <c r="AB344" s="13">
        <v>2.78</v>
      </c>
      <c r="AC344" s="13">
        <v>32.74</v>
      </c>
      <c r="AD344" s="13">
        <v>0</v>
      </c>
      <c r="AE344" s="13">
        <v>0</v>
      </c>
      <c r="AF344" s="13">
        <v>0</v>
      </c>
      <c r="AG344" s="13"/>
      <c r="AH344" s="13">
        <v>48.75</v>
      </c>
      <c r="AI344" s="14">
        <v>1274.25</v>
      </c>
    </row>
    <row r="345" spans="2:35" x14ac:dyDescent="0.25">
      <c r="B345" s="25">
        <v>43571</v>
      </c>
      <c r="C345" s="7"/>
      <c r="D345" s="5"/>
      <c r="E345" s="12">
        <v>3563</v>
      </c>
      <c r="F345" s="12">
        <v>76.599999999999994</v>
      </c>
      <c r="G345" s="13">
        <v>16.085999999999999</v>
      </c>
      <c r="H345" s="13">
        <v>0</v>
      </c>
      <c r="I345" s="13">
        <v>0</v>
      </c>
      <c r="J345" s="13">
        <v>16.09</v>
      </c>
      <c r="K345" s="13">
        <v>84.55</v>
      </c>
      <c r="L345" s="13">
        <v>104.59</v>
      </c>
      <c r="M345" s="13">
        <v>0</v>
      </c>
      <c r="N345" s="13">
        <v>0</v>
      </c>
      <c r="O345" s="13"/>
      <c r="P345" s="13">
        <v>281.83</v>
      </c>
      <c r="Q345" s="14">
        <v>3281.17</v>
      </c>
      <c r="T345" s="25">
        <v>43571</v>
      </c>
      <c r="U345" s="7"/>
      <c r="V345" s="5"/>
      <c r="W345" s="12">
        <v>8879.31</v>
      </c>
      <c r="X345" s="12">
        <v>88.79</v>
      </c>
      <c r="Y345" s="13">
        <v>18.645900000000001</v>
      </c>
      <c r="Z345" s="13">
        <v>0</v>
      </c>
      <c r="AA345" s="13">
        <v>0</v>
      </c>
      <c r="AB345" s="13">
        <v>18.649999999999999</v>
      </c>
      <c r="AC345" s="13">
        <v>218.66</v>
      </c>
      <c r="AD345" s="13">
        <v>43.95</v>
      </c>
      <c r="AE345" s="13">
        <v>0</v>
      </c>
      <c r="AF345" s="13">
        <v>0</v>
      </c>
      <c r="AG345" s="13"/>
      <c r="AH345" s="13">
        <v>370.05</v>
      </c>
      <c r="AI345" s="14">
        <v>8509.26</v>
      </c>
    </row>
    <row r="346" spans="2:35" x14ac:dyDescent="0.25">
      <c r="B346" s="25">
        <v>43572</v>
      </c>
      <c r="C346" s="7"/>
      <c r="D346" s="5"/>
      <c r="E346" s="12">
        <v>9392</v>
      </c>
      <c r="F346" s="12">
        <v>201.93</v>
      </c>
      <c r="G346" s="13">
        <v>42.405299999999997</v>
      </c>
      <c r="H346" s="13">
        <v>628.91</v>
      </c>
      <c r="I346" s="13">
        <v>66.035550000000001</v>
      </c>
      <c r="J346" s="13">
        <v>108.44999999999999</v>
      </c>
      <c r="K346" s="13">
        <v>207.61</v>
      </c>
      <c r="L346" s="13">
        <v>256.83</v>
      </c>
      <c r="M346" s="13">
        <v>0</v>
      </c>
      <c r="N346" s="13">
        <v>0</v>
      </c>
      <c r="O346" s="13"/>
      <c r="P346" s="13">
        <v>1403.73</v>
      </c>
      <c r="Q346" s="14">
        <v>7988.27</v>
      </c>
      <c r="T346" s="25">
        <v>43572</v>
      </c>
      <c r="U346" s="7"/>
      <c r="V346" s="5"/>
      <c r="W346" s="12">
        <v>5082.95</v>
      </c>
      <c r="X346" s="12">
        <v>50.83</v>
      </c>
      <c r="Y346" s="13">
        <v>10.674300000000001</v>
      </c>
      <c r="Z346" s="13">
        <v>0</v>
      </c>
      <c r="AA346" s="13">
        <v>0</v>
      </c>
      <c r="AB346" s="13">
        <v>10.67</v>
      </c>
      <c r="AC346" s="13">
        <v>125.17</v>
      </c>
      <c r="AD346" s="13">
        <v>25.16</v>
      </c>
      <c r="AE346" s="13">
        <v>0</v>
      </c>
      <c r="AF346" s="13">
        <v>0</v>
      </c>
      <c r="AG346" s="13"/>
      <c r="AH346" s="13">
        <v>211.83</v>
      </c>
      <c r="AI346" s="14">
        <v>4871.12</v>
      </c>
    </row>
    <row r="347" spans="2:35" x14ac:dyDescent="0.25">
      <c r="B347" s="25">
        <v>43573</v>
      </c>
      <c r="C347" s="7"/>
      <c r="D347" s="5"/>
      <c r="E347" s="12">
        <v>0</v>
      </c>
      <c r="F347" s="12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/>
      <c r="P347" s="13">
        <v>0</v>
      </c>
      <c r="Q347" s="14">
        <v>0</v>
      </c>
      <c r="T347" s="25">
        <v>43573</v>
      </c>
      <c r="U347" s="7"/>
      <c r="V347" s="5"/>
      <c r="W347" s="12">
        <v>0</v>
      </c>
      <c r="X347" s="12">
        <v>0</v>
      </c>
      <c r="Y347" s="13">
        <v>0</v>
      </c>
      <c r="Z347" s="13">
        <v>0</v>
      </c>
      <c r="AA347" s="13">
        <v>0</v>
      </c>
      <c r="AB347" s="13">
        <v>0</v>
      </c>
      <c r="AC347" s="13">
        <v>0</v>
      </c>
      <c r="AD347" s="13">
        <v>0</v>
      </c>
      <c r="AE347" s="13">
        <v>0</v>
      </c>
      <c r="AF347" s="13">
        <v>0</v>
      </c>
      <c r="AG347" s="13"/>
      <c r="AH347" s="13">
        <v>0</v>
      </c>
      <c r="AI347" s="14">
        <v>0</v>
      </c>
    </row>
    <row r="348" spans="2:35" x14ac:dyDescent="0.25">
      <c r="B348" s="25">
        <v>43574</v>
      </c>
      <c r="C348" s="7"/>
      <c r="D348" s="5"/>
      <c r="E348" s="12">
        <v>0</v>
      </c>
      <c r="F348" s="12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/>
      <c r="P348" s="13">
        <v>0</v>
      </c>
      <c r="Q348" s="14">
        <v>0</v>
      </c>
      <c r="T348" s="25">
        <v>43574</v>
      </c>
      <c r="U348" s="7"/>
      <c r="V348" s="5"/>
      <c r="W348" s="12">
        <v>0</v>
      </c>
      <c r="X348" s="12">
        <v>0</v>
      </c>
      <c r="Y348" s="13">
        <v>0</v>
      </c>
      <c r="Z348" s="13">
        <v>0</v>
      </c>
      <c r="AA348" s="13">
        <v>0</v>
      </c>
      <c r="AB348" s="13">
        <v>0</v>
      </c>
      <c r="AC348" s="13">
        <v>0</v>
      </c>
      <c r="AD348" s="13">
        <v>0</v>
      </c>
      <c r="AE348" s="13">
        <v>0</v>
      </c>
      <c r="AF348" s="13">
        <v>0</v>
      </c>
      <c r="AG348" s="13"/>
      <c r="AH348" s="13">
        <v>0</v>
      </c>
      <c r="AI348" s="14">
        <v>0</v>
      </c>
    </row>
    <row r="349" spans="2:35" x14ac:dyDescent="0.25">
      <c r="B349" s="25">
        <v>43575</v>
      </c>
      <c r="C349" s="7"/>
      <c r="D349" s="5"/>
      <c r="E349" s="12">
        <v>0</v>
      </c>
      <c r="F349" s="12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/>
      <c r="P349" s="13">
        <v>0</v>
      </c>
      <c r="Q349" s="14">
        <v>0</v>
      </c>
      <c r="T349" s="25">
        <v>43575</v>
      </c>
      <c r="U349" s="7"/>
      <c r="V349" s="5"/>
      <c r="W349" s="12">
        <v>0</v>
      </c>
      <c r="X349" s="12">
        <v>0</v>
      </c>
      <c r="Y349" s="13">
        <v>0</v>
      </c>
      <c r="Z349" s="13">
        <v>0</v>
      </c>
      <c r="AA349" s="13">
        <v>0</v>
      </c>
      <c r="AB349" s="13">
        <v>0</v>
      </c>
      <c r="AC349" s="13">
        <v>0</v>
      </c>
      <c r="AD349" s="13">
        <v>0</v>
      </c>
      <c r="AE349" s="13">
        <v>0</v>
      </c>
      <c r="AF349" s="13">
        <v>0</v>
      </c>
      <c r="AG349" s="13"/>
      <c r="AH349" s="13">
        <v>0</v>
      </c>
      <c r="AI349" s="14">
        <v>0</v>
      </c>
    </row>
    <row r="350" spans="2:35" x14ac:dyDescent="0.25">
      <c r="B350" s="25">
        <v>43576</v>
      </c>
      <c r="C350" s="7"/>
      <c r="D350" s="5"/>
      <c r="E350" s="12">
        <v>0</v>
      </c>
      <c r="F350" s="12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/>
      <c r="P350" s="13">
        <v>0</v>
      </c>
      <c r="Q350" s="14">
        <v>0</v>
      </c>
      <c r="T350" s="25">
        <v>43576</v>
      </c>
      <c r="U350" s="7"/>
      <c r="V350" s="5"/>
      <c r="W350" s="12">
        <v>0</v>
      </c>
      <c r="X350" s="12">
        <v>0</v>
      </c>
      <c r="Y350" s="13">
        <v>0</v>
      </c>
      <c r="Z350" s="13">
        <v>0</v>
      </c>
      <c r="AA350" s="13">
        <v>0</v>
      </c>
      <c r="AB350" s="13">
        <v>0</v>
      </c>
      <c r="AC350" s="13">
        <v>0</v>
      </c>
      <c r="AD350" s="13">
        <v>0</v>
      </c>
      <c r="AE350" s="13">
        <v>0</v>
      </c>
      <c r="AF350" s="13">
        <v>0</v>
      </c>
      <c r="AG350" s="13"/>
      <c r="AH350" s="13">
        <v>0</v>
      </c>
      <c r="AI350" s="14">
        <v>0</v>
      </c>
    </row>
    <row r="351" spans="2:35" x14ac:dyDescent="0.25">
      <c r="B351" s="25">
        <v>43577</v>
      </c>
      <c r="C351" s="7"/>
      <c r="D351" s="5"/>
      <c r="E351" s="12">
        <v>5962</v>
      </c>
      <c r="F351" s="12">
        <v>128.19</v>
      </c>
      <c r="G351" s="13">
        <v>26.919899999999998</v>
      </c>
      <c r="H351" s="13">
        <v>0</v>
      </c>
      <c r="I351" s="13">
        <v>0</v>
      </c>
      <c r="J351" s="13">
        <v>26.92</v>
      </c>
      <c r="K351" s="13">
        <v>141.47</v>
      </c>
      <c r="L351" s="13">
        <v>175.01</v>
      </c>
      <c r="M351" s="13">
        <v>0</v>
      </c>
      <c r="N351" s="13">
        <v>0</v>
      </c>
      <c r="O351" s="13"/>
      <c r="P351" s="13">
        <v>471.59000000000003</v>
      </c>
      <c r="Q351" s="14">
        <v>5490.41</v>
      </c>
      <c r="T351" s="25">
        <v>43577</v>
      </c>
      <c r="U351" s="7"/>
      <c r="V351" s="5"/>
      <c r="W351" s="12">
        <v>7920</v>
      </c>
      <c r="X351" s="12">
        <v>79.2</v>
      </c>
      <c r="Y351" s="13">
        <v>16.632000000000001</v>
      </c>
      <c r="Z351" s="13">
        <v>0</v>
      </c>
      <c r="AA351" s="13">
        <v>0</v>
      </c>
      <c r="AB351" s="13">
        <v>16.63</v>
      </c>
      <c r="AC351" s="13">
        <v>195.04</v>
      </c>
      <c r="AD351" s="13">
        <v>39.200000000000003</v>
      </c>
      <c r="AE351" s="13">
        <v>0</v>
      </c>
      <c r="AF351" s="13">
        <v>0</v>
      </c>
      <c r="AG351" s="13"/>
      <c r="AH351" s="13">
        <v>330.07</v>
      </c>
      <c r="AI351" s="14">
        <v>7589.93</v>
      </c>
    </row>
    <row r="352" spans="2:35" x14ac:dyDescent="0.25">
      <c r="B352" s="25">
        <v>43578</v>
      </c>
      <c r="C352" s="7"/>
      <c r="D352" s="5"/>
      <c r="E352" s="12">
        <v>12431</v>
      </c>
      <c r="F352" s="12">
        <v>267.27</v>
      </c>
      <c r="G352" s="13">
        <v>56.1267</v>
      </c>
      <c r="H352" s="13">
        <v>546.34</v>
      </c>
      <c r="I352" s="13">
        <v>57.365700000000004</v>
      </c>
      <c r="J352" s="13">
        <v>113.5</v>
      </c>
      <c r="K352" s="13">
        <v>281.72000000000003</v>
      </c>
      <c r="L352" s="13">
        <v>348.52</v>
      </c>
      <c r="M352" s="13">
        <v>0</v>
      </c>
      <c r="N352" s="13">
        <v>0</v>
      </c>
      <c r="O352" s="13"/>
      <c r="P352" s="13">
        <v>1557.35</v>
      </c>
      <c r="Q352" s="14">
        <v>10873.65</v>
      </c>
      <c r="T352" s="25">
        <v>43578</v>
      </c>
      <c r="U352" s="7"/>
      <c r="V352" s="5"/>
      <c r="W352" s="12">
        <v>10971.13</v>
      </c>
      <c r="X352" s="12">
        <v>109.71</v>
      </c>
      <c r="Y352" s="13">
        <v>23.039099999999998</v>
      </c>
      <c r="Z352" s="13">
        <v>0</v>
      </c>
      <c r="AA352" s="13">
        <v>0</v>
      </c>
      <c r="AB352" s="13">
        <v>23.04</v>
      </c>
      <c r="AC352" s="13">
        <v>270.18</v>
      </c>
      <c r="AD352" s="13">
        <v>54.31</v>
      </c>
      <c r="AE352" s="13">
        <v>0</v>
      </c>
      <c r="AF352" s="13">
        <v>0</v>
      </c>
      <c r="AG352" s="13"/>
      <c r="AH352" s="13">
        <v>457.24</v>
      </c>
      <c r="AI352" s="14">
        <v>10513.89</v>
      </c>
    </row>
    <row r="353" spans="2:35" x14ac:dyDescent="0.25">
      <c r="B353" s="25">
        <v>43579</v>
      </c>
      <c r="C353" s="7"/>
      <c r="D353" s="5"/>
      <c r="E353" s="12">
        <v>17227.5</v>
      </c>
      <c r="F353" s="12">
        <v>370.4</v>
      </c>
      <c r="G353" s="13">
        <v>77.783999999999992</v>
      </c>
      <c r="H353" s="13">
        <v>765.35</v>
      </c>
      <c r="I353" s="13">
        <v>80.361750000000001</v>
      </c>
      <c r="J353" s="13">
        <v>158.15</v>
      </c>
      <c r="K353" s="13">
        <v>387.94</v>
      </c>
      <c r="L353" s="13">
        <v>482.75</v>
      </c>
      <c r="M353" s="13">
        <v>91.62</v>
      </c>
      <c r="N353" s="13">
        <v>0</v>
      </c>
      <c r="O353" s="13"/>
      <c r="P353" s="13">
        <v>2256.21</v>
      </c>
      <c r="Q353" s="14">
        <v>14971.29</v>
      </c>
      <c r="T353" s="25">
        <v>43579</v>
      </c>
      <c r="U353" s="7"/>
      <c r="V353" s="5"/>
      <c r="W353" s="12">
        <v>17902.509999999998</v>
      </c>
      <c r="X353" s="12">
        <v>179.03</v>
      </c>
      <c r="Y353" s="13">
        <v>37.596299999999999</v>
      </c>
      <c r="Z353" s="13">
        <v>0</v>
      </c>
      <c r="AA353" s="13">
        <v>0</v>
      </c>
      <c r="AB353" s="13">
        <v>37.6</v>
      </c>
      <c r="AC353" s="13">
        <v>440.87</v>
      </c>
      <c r="AD353" s="13">
        <v>88.62</v>
      </c>
      <c r="AE353" s="13">
        <v>0</v>
      </c>
      <c r="AF353" s="13">
        <v>0</v>
      </c>
      <c r="AG353" s="13"/>
      <c r="AH353" s="13">
        <v>746.12</v>
      </c>
      <c r="AI353" s="14">
        <v>17156.39</v>
      </c>
    </row>
    <row r="354" spans="2:35" x14ac:dyDescent="0.25">
      <c r="B354" s="25">
        <v>43580</v>
      </c>
      <c r="C354" s="7"/>
      <c r="D354" s="5"/>
      <c r="E354" s="12">
        <v>2887.35</v>
      </c>
      <c r="F354" s="12">
        <v>62.08</v>
      </c>
      <c r="G354" s="13">
        <v>13.036800000000001</v>
      </c>
      <c r="H354" s="13">
        <v>248.62</v>
      </c>
      <c r="I354" s="13">
        <v>26.105100000000004</v>
      </c>
      <c r="J354" s="13">
        <v>39.15</v>
      </c>
      <c r="K354" s="13">
        <v>62.48</v>
      </c>
      <c r="L354" s="13">
        <v>77.3</v>
      </c>
      <c r="M354" s="13">
        <v>0</v>
      </c>
      <c r="N354" s="13">
        <v>0</v>
      </c>
      <c r="O354" s="13"/>
      <c r="P354" s="13">
        <v>489.63</v>
      </c>
      <c r="Q354" s="14">
        <v>2397.7199999999998</v>
      </c>
      <c r="T354" s="25">
        <v>43580</v>
      </c>
      <c r="U354" s="7"/>
      <c r="V354" s="5"/>
      <c r="W354" s="12">
        <v>7746</v>
      </c>
      <c r="X354" s="12">
        <v>77.47</v>
      </c>
      <c r="Y354" s="13">
        <v>16.268699999999999</v>
      </c>
      <c r="Z354" s="13">
        <v>0</v>
      </c>
      <c r="AA354" s="13">
        <v>0</v>
      </c>
      <c r="AB354" s="13">
        <v>16.27</v>
      </c>
      <c r="AC354" s="13">
        <v>190.75</v>
      </c>
      <c r="AD354" s="13">
        <v>38.340000000000003</v>
      </c>
      <c r="AE354" s="13">
        <v>0</v>
      </c>
      <c r="AF354" s="13">
        <v>0</v>
      </c>
      <c r="AG354" s="13"/>
      <c r="AH354" s="13">
        <v>322.83</v>
      </c>
      <c r="AI354" s="14">
        <v>7423.17</v>
      </c>
    </row>
    <row r="355" spans="2:35" x14ac:dyDescent="0.25">
      <c r="B355" s="25">
        <v>43581</v>
      </c>
      <c r="C355" s="7"/>
      <c r="D355" s="5"/>
      <c r="E355" s="12">
        <v>1000</v>
      </c>
      <c r="F355" s="12">
        <v>21.5</v>
      </c>
      <c r="G355" s="13">
        <v>4.5149999999999997</v>
      </c>
      <c r="H355" s="13">
        <v>0</v>
      </c>
      <c r="I355" s="13">
        <v>0</v>
      </c>
      <c r="J355" s="13">
        <v>4.5199999999999996</v>
      </c>
      <c r="K355" s="13">
        <v>23.73</v>
      </c>
      <c r="L355" s="13">
        <v>29.36</v>
      </c>
      <c r="M355" s="13">
        <v>0</v>
      </c>
      <c r="N355" s="13">
        <v>0</v>
      </c>
      <c r="O355" s="13"/>
      <c r="P355" s="13">
        <v>79.11</v>
      </c>
      <c r="Q355" s="14">
        <v>920.89</v>
      </c>
      <c r="T355" s="25">
        <v>43581</v>
      </c>
      <c r="U355" s="7"/>
      <c r="V355" s="5"/>
      <c r="W355" s="12">
        <v>6313.96</v>
      </c>
      <c r="X355" s="12">
        <v>63.14</v>
      </c>
      <c r="Y355" s="13">
        <v>13.259400000000001</v>
      </c>
      <c r="Z355" s="13">
        <v>0</v>
      </c>
      <c r="AA355" s="13">
        <v>0</v>
      </c>
      <c r="AB355" s="13">
        <v>13.26</v>
      </c>
      <c r="AC355" s="13">
        <v>155.49</v>
      </c>
      <c r="AD355" s="13">
        <v>31.25</v>
      </c>
      <c r="AE355" s="13">
        <v>0</v>
      </c>
      <c r="AF355" s="13">
        <v>0</v>
      </c>
      <c r="AG355" s="13"/>
      <c r="AH355" s="13">
        <v>263.14</v>
      </c>
      <c r="AI355" s="14">
        <v>6050.82</v>
      </c>
    </row>
    <row r="356" spans="2:35" x14ac:dyDescent="0.25">
      <c r="B356" s="25">
        <v>43582</v>
      </c>
      <c r="C356" s="7"/>
      <c r="D356" s="5"/>
      <c r="E356" s="12">
        <v>0</v>
      </c>
      <c r="F356" s="12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/>
      <c r="P356" s="13">
        <v>0</v>
      </c>
      <c r="Q356" s="14">
        <v>0</v>
      </c>
      <c r="T356" s="25">
        <v>43582</v>
      </c>
      <c r="U356" s="7"/>
      <c r="V356" s="5"/>
      <c r="W356" s="12">
        <v>0</v>
      </c>
      <c r="X356" s="12">
        <v>0</v>
      </c>
      <c r="Y356" s="13">
        <v>0</v>
      </c>
      <c r="Z356" s="13">
        <v>0</v>
      </c>
      <c r="AA356" s="13">
        <v>0</v>
      </c>
      <c r="AB356" s="13">
        <v>0</v>
      </c>
      <c r="AC356" s="13">
        <v>0</v>
      </c>
      <c r="AD356" s="13">
        <v>0</v>
      </c>
      <c r="AE356" s="13">
        <v>0</v>
      </c>
      <c r="AF356" s="13">
        <v>0</v>
      </c>
      <c r="AG356" s="13"/>
      <c r="AH356" s="13">
        <v>0</v>
      </c>
      <c r="AI356" s="14">
        <v>0</v>
      </c>
    </row>
    <row r="357" spans="2:35" x14ac:dyDescent="0.25">
      <c r="B357" s="25">
        <v>43583</v>
      </c>
      <c r="C357" s="7"/>
      <c r="D357" s="5"/>
      <c r="E357" s="12">
        <v>0</v>
      </c>
      <c r="F357" s="12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/>
      <c r="P357" s="13">
        <v>0</v>
      </c>
      <c r="Q357" s="14">
        <v>0</v>
      </c>
      <c r="T357" s="25">
        <v>43583</v>
      </c>
      <c r="U357" s="7"/>
      <c r="V357" s="5"/>
      <c r="W357" s="12">
        <v>0</v>
      </c>
      <c r="X357" s="12">
        <v>0</v>
      </c>
      <c r="Y357" s="13">
        <v>0</v>
      </c>
      <c r="Z357" s="13">
        <v>0</v>
      </c>
      <c r="AA357" s="13">
        <v>0</v>
      </c>
      <c r="AB357" s="13">
        <v>0</v>
      </c>
      <c r="AC357" s="13">
        <v>0</v>
      </c>
      <c r="AD357" s="13">
        <v>0</v>
      </c>
      <c r="AE357" s="13">
        <v>0</v>
      </c>
      <c r="AF357" s="13">
        <v>0</v>
      </c>
      <c r="AG357" s="13"/>
      <c r="AH357" s="13">
        <v>0</v>
      </c>
      <c r="AI357" s="14">
        <v>0</v>
      </c>
    </row>
    <row r="358" spans="2:35" x14ac:dyDescent="0.25">
      <c r="B358" s="25">
        <v>43584</v>
      </c>
      <c r="C358" s="7"/>
      <c r="D358" s="5"/>
      <c r="E358" s="12">
        <v>3872.24</v>
      </c>
      <c r="F358" s="12">
        <v>83.25</v>
      </c>
      <c r="G358" s="13">
        <v>17.482500000000002</v>
      </c>
      <c r="H358" s="13">
        <v>440.24</v>
      </c>
      <c r="I358" s="13">
        <v>46.225200000000001</v>
      </c>
      <c r="J358" s="13">
        <v>63.71</v>
      </c>
      <c r="K358" s="13">
        <v>81.209999999999994</v>
      </c>
      <c r="L358" s="13">
        <v>100.46</v>
      </c>
      <c r="M358" s="13">
        <v>0</v>
      </c>
      <c r="N358" s="13">
        <v>0</v>
      </c>
      <c r="O358" s="13"/>
      <c r="P358" s="13">
        <v>768.87000000000012</v>
      </c>
      <c r="Q358" s="14">
        <v>3103.37</v>
      </c>
      <c r="T358" s="25">
        <v>43584</v>
      </c>
      <c r="U358" s="7"/>
      <c r="V358" s="5"/>
      <c r="W358" s="12">
        <v>0</v>
      </c>
      <c r="X358" s="12">
        <v>0</v>
      </c>
      <c r="Y358" s="13">
        <v>0</v>
      </c>
      <c r="Z358" s="13">
        <v>0</v>
      </c>
      <c r="AA358" s="13">
        <v>0</v>
      </c>
      <c r="AB358" s="13">
        <v>0</v>
      </c>
      <c r="AC358" s="13">
        <v>0</v>
      </c>
      <c r="AD358" s="13">
        <v>0</v>
      </c>
      <c r="AE358" s="13">
        <v>0</v>
      </c>
      <c r="AF358" s="13">
        <v>0</v>
      </c>
      <c r="AG358" s="13"/>
      <c r="AH358" s="13">
        <v>0</v>
      </c>
      <c r="AI358" s="14">
        <v>0</v>
      </c>
    </row>
    <row r="359" spans="2:35" x14ac:dyDescent="0.25">
      <c r="B359" s="25">
        <v>43585</v>
      </c>
      <c r="C359" s="7"/>
      <c r="D359" s="5"/>
      <c r="E359" s="12">
        <v>15772.4</v>
      </c>
      <c r="F359" s="12">
        <v>339.11</v>
      </c>
      <c r="G359" s="13">
        <v>71.213099999999997</v>
      </c>
      <c r="H359" s="13">
        <v>914.17</v>
      </c>
      <c r="I359" s="13">
        <v>95.987849999999995</v>
      </c>
      <c r="J359" s="13">
        <v>167.2</v>
      </c>
      <c r="K359" s="13">
        <v>348.9</v>
      </c>
      <c r="L359" s="13">
        <v>435.57000000000005</v>
      </c>
      <c r="M359" s="13">
        <v>127.62</v>
      </c>
      <c r="N359" s="13">
        <v>0</v>
      </c>
      <c r="O359" s="13"/>
      <c r="P359" s="13">
        <v>2332.5700000000002</v>
      </c>
      <c r="Q359" s="14">
        <v>13439.83</v>
      </c>
      <c r="T359" s="25">
        <v>43585</v>
      </c>
      <c r="U359" s="7"/>
      <c r="V359" s="5"/>
      <c r="W359" s="12">
        <v>9619.7199999999993</v>
      </c>
      <c r="X359" s="12">
        <v>96.2</v>
      </c>
      <c r="Y359" s="13">
        <v>20.202000000000002</v>
      </c>
      <c r="Z359" s="13">
        <v>0</v>
      </c>
      <c r="AA359" s="13">
        <v>0</v>
      </c>
      <c r="AB359" s="13">
        <v>20.2</v>
      </c>
      <c r="AC359" s="13">
        <v>236.9</v>
      </c>
      <c r="AD359" s="13">
        <v>47.62</v>
      </c>
      <c r="AE359" s="13">
        <v>0</v>
      </c>
      <c r="AF359" s="13">
        <v>0</v>
      </c>
      <c r="AG359" s="13"/>
      <c r="AH359" s="13">
        <v>400.92</v>
      </c>
      <c r="AI359" s="14">
        <v>9218.7999999999993</v>
      </c>
    </row>
    <row r="360" spans="2:35" x14ac:dyDescent="0.25">
      <c r="B360" s="25">
        <v>43586</v>
      </c>
      <c r="C360" s="7"/>
      <c r="D360" s="5"/>
      <c r="E360" s="12">
        <v>0</v>
      </c>
      <c r="F360" s="12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3"/>
      <c r="P360" s="13">
        <v>0</v>
      </c>
      <c r="Q360" s="14">
        <v>0</v>
      </c>
      <c r="T360" s="25">
        <v>43586</v>
      </c>
      <c r="U360" s="7"/>
      <c r="V360" s="5"/>
      <c r="W360" s="12">
        <v>0</v>
      </c>
      <c r="X360" s="12">
        <v>0</v>
      </c>
      <c r="Y360" s="13">
        <v>0</v>
      </c>
      <c r="Z360" s="13">
        <v>0</v>
      </c>
      <c r="AA360" s="13">
        <v>0</v>
      </c>
      <c r="AB360" s="13">
        <v>0</v>
      </c>
      <c r="AC360" s="13">
        <v>0</v>
      </c>
      <c r="AD360" s="13">
        <v>0</v>
      </c>
      <c r="AE360" s="13">
        <v>0</v>
      </c>
      <c r="AF360" s="13">
        <v>0</v>
      </c>
      <c r="AG360" s="13"/>
      <c r="AH360" s="13">
        <v>0</v>
      </c>
      <c r="AI360" s="14">
        <v>0</v>
      </c>
    </row>
    <row r="361" spans="2:35" x14ac:dyDescent="0.25">
      <c r="C361" s="26">
        <v>0</v>
      </c>
      <c r="D361" s="27">
        <v>0</v>
      </c>
      <c r="E361" s="28">
        <v>119665.98</v>
      </c>
      <c r="F361" s="28">
        <v>2572.86</v>
      </c>
      <c r="G361" s="28">
        <v>540.30060000000003</v>
      </c>
      <c r="H361" s="28">
        <v>6751.1900000000005</v>
      </c>
      <c r="I361" s="28">
        <v>708.8749499999999</v>
      </c>
      <c r="J361" s="28">
        <v>1249.2299999999998</v>
      </c>
      <c r="K361" s="28">
        <v>2670.3300000000004</v>
      </c>
      <c r="L361" s="28">
        <v>3310.2300000000005</v>
      </c>
      <c r="M361" s="28">
        <v>219.24</v>
      </c>
      <c r="N361" s="28">
        <v>0</v>
      </c>
      <c r="O361" s="28">
        <v>0</v>
      </c>
      <c r="P361" s="28">
        <v>16773.079999999998</v>
      </c>
      <c r="Q361" s="28">
        <v>102892.9</v>
      </c>
      <c r="U361" s="26">
        <v>0</v>
      </c>
      <c r="V361" s="27">
        <v>0</v>
      </c>
      <c r="W361" s="28">
        <v>167797.91</v>
      </c>
      <c r="X361" s="28">
        <v>1678.0000000000002</v>
      </c>
      <c r="Y361" s="28">
        <v>352.38000000000005</v>
      </c>
      <c r="Z361" s="28">
        <v>0</v>
      </c>
      <c r="AA361" s="28">
        <v>0</v>
      </c>
      <c r="AB361" s="28">
        <v>352.39</v>
      </c>
      <c r="AC361" s="28">
        <v>4127.0399999999991</v>
      </c>
      <c r="AD361" s="28">
        <v>824.04000000000008</v>
      </c>
      <c r="AE361" s="28">
        <v>213.53</v>
      </c>
      <c r="AF361" s="28">
        <v>0</v>
      </c>
      <c r="AG361" s="28">
        <v>0</v>
      </c>
      <c r="AH361" s="28">
        <v>7195</v>
      </c>
      <c r="AI361" s="28">
        <v>160602.91</v>
      </c>
    </row>
    <row r="362" spans="2:35" x14ac:dyDescent="0.25">
      <c r="C362" s="6"/>
      <c r="D362" s="6"/>
      <c r="E362" s="8"/>
      <c r="F362" s="29">
        <v>2572.86</v>
      </c>
      <c r="G362" s="30">
        <v>540.30060000000003</v>
      </c>
      <c r="H362" s="29">
        <v>6751.1900000000005</v>
      </c>
      <c r="I362" s="30">
        <v>708.87495000000001</v>
      </c>
      <c r="J362" s="9"/>
      <c r="K362" s="8"/>
      <c r="L362" s="8"/>
      <c r="M362" s="8"/>
      <c r="N362" s="10">
        <v>0</v>
      </c>
      <c r="O362" s="11"/>
      <c r="P362" s="8"/>
      <c r="Q362" s="8"/>
      <c r="U362" s="6"/>
      <c r="V362" s="6"/>
      <c r="W362" s="8"/>
      <c r="X362" s="29">
        <v>1678.0000000000002</v>
      </c>
      <c r="Y362" s="30">
        <v>352.38000000000005</v>
      </c>
      <c r="Z362" s="29">
        <v>0</v>
      </c>
      <c r="AA362" s="30">
        <v>0</v>
      </c>
      <c r="AB362" s="9"/>
      <c r="AC362" s="8"/>
      <c r="AD362" s="8"/>
      <c r="AE362" s="8"/>
      <c r="AF362" s="10">
        <v>0</v>
      </c>
      <c r="AG362" s="11"/>
      <c r="AH362" s="8"/>
      <c r="AI362" s="8"/>
    </row>
    <row r="363" spans="2:35" x14ac:dyDescent="0.25">
      <c r="C363" s="6"/>
      <c r="D363" s="6"/>
      <c r="E363" s="8"/>
      <c r="F363" s="29">
        <v>0</v>
      </c>
      <c r="G363" s="9"/>
      <c r="H363" s="29">
        <v>0</v>
      </c>
      <c r="I363" s="9"/>
      <c r="J363" s="9"/>
      <c r="K363" s="31">
        <v>0</v>
      </c>
      <c r="L363" s="8"/>
      <c r="M363" s="8"/>
      <c r="N363" s="8"/>
      <c r="O363" s="8"/>
      <c r="P363" s="8"/>
      <c r="Q363" s="8"/>
      <c r="U363" s="6"/>
      <c r="V363" s="6"/>
      <c r="W363" s="8"/>
      <c r="X363" s="29">
        <v>0</v>
      </c>
      <c r="Y363" s="9"/>
      <c r="Z363" s="29">
        <v>0</v>
      </c>
      <c r="AA363" s="9"/>
      <c r="AB363" s="9"/>
      <c r="AC363" s="31">
        <v>0</v>
      </c>
      <c r="AD363" s="8"/>
      <c r="AE363" s="8"/>
      <c r="AF363" s="8"/>
      <c r="AG363" s="8"/>
      <c r="AH363" s="8"/>
      <c r="AI363" s="8"/>
    </row>
    <row r="367" spans="2:35" x14ac:dyDescent="0.25">
      <c r="B367" s="93" t="s">
        <v>49</v>
      </c>
      <c r="C367" s="93"/>
      <c r="D367" s="93"/>
      <c r="E367" s="93"/>
      <c r="F367" s="93"/>
      <c r="G367" s="93"/>
      <c r="H367" s="94"/>
      <c r="I367" s="20" t="s">
        <v>44</v>
      </c>
      <c r="J367" s="95" t="s">
        <v>40</v>
      </c>
      <c r="K367" s="96"/>
      <c r="L367" s="96"/>
      <c r="M367" s="96"/>
      <c r="N367" s="96"/>
      <c r="O367" s="96"/>
      <c r="P367" s="96"/>
      <c r="Q367" s="96"/>
      <c r="T367" s="93" t="s">
        <v>45</v>
      </c>
      <c r="U367" s="93"/>
      <c r="V367" s="93"/>
      <c r="W367" s="93"/>
      <c r="X367" s="93"/>
      <c r="Y367" s="93"/>
      <c r="Z367" s="94"/>
      <c r="AA367" s="20" t="s">
        <v>44</v>
      </c>
      <c r="AB367" s="95" t="s">
        <v>40</v>
      </c>
      <c r="AC367" s="96"/>
      <c r="AD367" s="96"/>
      <c r="AE367" s="96"/>
      <c r="AF367" s="96"/>
      <c r="AG367" s="96"/>
      <c r="AH367" s="96"/>
      <c r="AI367" s="96"/>
    </row>
    <row r="368" spans="2:35" x14ac:dyDescent="0.25">
      <c r="B368" s="91" t="s">
        <v>35</v>
      </c>
      <c r="C368" s="91"/>
      <c r="D368" s="91"/>
      <c r="E368" s="91"/>
      <c r="F368" s="91"/>
      <c r="G368" s="91"/>
      <c r="H368" s="91"/>
      <c r="I368" s="92"/>
      <c r="J368" s="91"/>
      <c r="K368" s="91"/>
      <c r="L368" s="91"/>
      <c r="M368" s="91"/>
      <c r="N368" s="91"/>
      <c r="O368" s="91"/>
      <c r="P368" s="91"/>
      <c r="Q368" s="91"/>
      <c r="T368" s="91" t="s">
        <v>35</v>
      </c>
      <c r="U368" s="91"/>
      <c r="V368" s="91"/>
      <c r="W368" s="91"/>
      <c r="X368" s="91"/>
      <c r="Y368" s="91"/>
      <c r="Z368" s="91"/>
      <c r="AA368" s="92"/>
      <c r="AB368" s="91"/>
      <c r="AC368" s="91"/>
      <c r="AD368" s="91"/>
      <c r="AE368" s="91"/>
      <c r="AF368" s="91"/>
      <c r="AG368" s="91"/>
      <c r="AH368" s="91"/>
      <c r="AI368" s="91"/>
    </row>
    <row r="369" spans="2:35" x14ac:dyDescent="0.25">
      <c r="B369" s="21" t="s">
        <v>15</v>
      </c>
      <c r="C369" s="22" t="s">
        <v>16</v>
      </c>
      <c r="D369" s="21" t="s">
        <v>17</v>
      </c>
      <c r="E369" s="21" t="s">
        <v>18</v>
      </c>
      <c r="F369" s="21" t="s">
        <v>19</v>
      </c>
      <c r="G369" s="21" t="s">
        <v>20</v>
      </c>
      <c r="H369" s="21" t="s">
        <v>21</v>
      </c>
      <c r="I369" s="21" t="s">
        <v>22</v>
      </c>
      <c r="J369" s="23" t="s">
        <v>31</v>
      </c>
      <c r="K369" s="21" t="s">
        <v>23</v>
      </c>
      <c r="L369" s="21" t="s">
        <v>24</v>
      </c>
      <c r="M369" s="21" t="s">
        <v>25</v>
      </c>
      <c r="N369" s="21" t="s">
        <v>26</v>
      </c>
      <c r="O369" s="21" t="s">
        <v>27</v>
      </c>
      <c r="P369" s="23" t="s">
        <v>28</v>
      </c>
      <c r="Q369" s="23" t="s">
        <v>29</v>
      </c>
      <c r="T369" s="21" t="s">
        <v>15</v>
      </c>
      <c r="U369" s="22" t="s">
        <v>16</v>
      </c>
      <c r="V369" s="21" t="s">
        <v>17</v>
      </c>
      <c r="W369" s="21" t="s">
        <v>18</v>
      </c>
      <c r="X369" s="21" t="s">
        <v>19</v>
      </c>
      <c r="Y369" s="21" t="s">
        <v>20</v>
      </c>
      <c r="Z369" s="21" t="s">
        <v>21</v>
      </c>
      <c r="AA369" s="21" t="s">
        <v>22</v>
      </c>
      <c r="AB369" s="23" t="s">
        <v>31</v>
      </c>
      <c r="AC369" s="21" t="s">
        <v>23</v>
      </c>
      <c r="AD369" s="21" t="s">
        <v>24</v>
      </c>
      <c r="AE369" s="21" t="s">
        <v>25</v>
      </c>
      <c r="AF369" s="21" t="s">
        <v>26</v>
      </c>
      <c r="AG369" s="21" t="s">
        <v>27</v>
      </c>
      <c r="AH369" s="23" t="s">
        <v>28</v>
      </c>
      <c r="AI369" s="23" t="s">
        <v>29</v>
      </c>
    </row>
    <row r="370" spans="2:35" x14ac:dyDescent="0.25">
      <c r="B370" s="24">
        <v>43556</v>
      </c>
      <c r="C370" s="7"/>
      <c r="D370" s="5"/>
      <c r="E370" s="12">
        <v>0</v>
      </c>
      <c r="F370" s="12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13"/>
      <c r="P370" s="13">
        <v>0</v>
      </c>
      <c r="Q370" s="14">
        <v>0</v>
      </c>
      <c r="T370" s="24">
        <v>43556</v>
      </c>
      <c r="U370" s="7"/>
      <c r="V370" s="5"/>
      <c r="W370" s="12">
        <v>0</v>
      </c>
      <c r="X370" s="12">
        <v>0</v>
      </c>
      <c r="Y370" s="13">
        <v>0</v>
      </c>
      <c r="Z370" s="13">
        <v>0</v>
      </c>
      <c r="AA370" s="13">
        <v>0</v>
      </c>
      <c r="AB370" s="13">
        <v>0</v>
      </c>
      <c r="AC370" s="13">
        <v>0</v>
      </c>
      <c r="AD370" s="13">
        <v>0</v>
      </c>
      <c r="AE370" s="13">
        <v>0</v>
      </c>
      <c r="AF370" s="13">
        <v>0</v>
      </c>
      <c r="AG370" s="13"/>
      <c r="AH370" s="13">
        <v>0</v>
      </c>
      <c r="AI370" s="14">
        <v>0</v>
      </c>
    </row>
    <row r="371" spans="2:35" x14ac:dyDescent="0.25">
      <c r="B371" s="25">
        <v>43557</v>
      </c>
      <c r="C371" s="7"/>
      <c r="D371" s="5"/>
      <c r="E371" s="12">
        <v>0</v>
      </c>
      <c r="F371" s="12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/>
      <c r="P371" s="13">
        <v>0</v>
      </c>
      <c r="Q371" s="14">
        <v>0</v>
      </c>
      <c r="T371" s="25">
        <v>43557</v>
      </c>
      <c r="U371" s="7"/>
      <c r="V371" s="5"/>
      <c r="W371" s="12">
        <v>0</v>
      </c>
      <c r="X371" s="12">
        <v>0</v>
      </c>
      <c r="Y371" s="13">
        <v>0</v>
      </c>
      <c r="Z371" s="13">
        <v>0</v>
      </c>
      <c r="AA371" s="13">
        <v>0</v>
      </c>
      <c r="AB371" s="13">
        <v>0</v>
      </c>
      <c r="AC371" s="13">
        <v>0</v>
      </c>
      <c r="AD371" s="13">
        <v>0</v>
      </c>
      <c r="AE371" s="13">
        <v>0</v>
      </c>
      <c r="AF371" s="13">
        <v>0</v>
      </c>
      <c r="AG371" s="13"/>
      <c r="AH371" s="13">
        <v>0</v>
      </c>
      <c r="AI371" s="14">
        <v>0</v>
      </c>
    </row>
    <row r="372" spans="2:35" x14ac:dyDescent="0.25">
      <c r="B372" s="25">
        <v>43558</v>
      </c>
      <c r="C372" s="7"/>
      <c r="D372" s="5"/>
      <c r="E372" s="12">
        <v>0</v>
      </c>
      <c r="F372" s="12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/>
      <c r="P372" s="13">
        <v>0</v>
      </c>
      <c r="Q372" s="14">
        <v>0</v>
      </c>
      <c r="T372" s="25">
        <v>43558</v>
      </c>
      <c r="U372" s="7"/>
      <c r="V372" s="5"/>
      <c r="W372" s="12">
        <v>10294.200000000001</v>
      </c>
      <c r="X372" s="12">
        <v>102.94</v>
      </c>
      <c r="Y372" s="13">
        <v>21.617399999999996</v>
      </c>
      <c r="Z372" s="13">
        <v>0</v>
      </c>
      <c r="AA372" s="13">
        <v>0</v>
      </c>
      <c r="AB372" s="13">
        <v>21.62</v>
      </c>
      <c r="AC372" s="13">
        <v>253.51</v>
      </c>
      <c r="AD372" s="13">
        <v>50.96</v>
      </c>
      <c r="AE372" s="13">
        <v>0</v>
      </c>
      <c r="AF372" s="13">
        <v>0</v>
      </c>
      <c r="AG372" s="13"/>
      <c r="AH372" s="13">
        <v>429.03000000000003</v>
      </c>
      <c r="AI372" s="14">
        <v>9865.17</v>
      </c>
    </row>
    <row r="373" spans="2:35" x14ac:dyDescent="0.25">
      <c r="B373" s="25">
        <v>43559</v>
      </c>
      <c r="C373" s="7"/>
      <c r="D373" s="5"/>
      <c r="E373" s="12">
        <v>9564.48</v>
      </c>
      <c r="F373" s="12">
        <v>205.63</v>
      </c>
      <c r="G373" s="13">
        <v>43.182299999999998</v>
      </c>
      <c r="H373" s="13">
        <v>823.56</v>
      </c>
      <c r="I373" s="13">
        <v>86.473799999999997</v>
      </c>
      <c r="J373" s="13">
        <v>129.65</v>
      </c>
      <c r="K373" s="13">
        <v>206.98</v>
      </c>
      <c r="L373" s="13">
        <v>256.06</v>
      </c>
      <c r="M373" s="13">
        <v>0</v>
      </c>
      <c r="N373" s="13">
        <v>0</v>
      </c>
      <c r="O373" s="13"/>
      <c r="P373" s="13">
        <v>1621.88</v>
      </c>
      <c r="Q373" s="14">
        <v>7942.5999999999995</v>
      </c>
      <c r="T373" s="25">
        <v>43559</v>
      </c>
      <c r="U373" s="7"/>
      <c r="V373" s="5"/>
      <c r="W373" s="12">
        <v>61659.9</v>
      </c>
      <c r="X373" s="12">
        <v>616.62</v>
      </c>
      <c r="Y373" s="13">
        <v>129.49020000000002</v>
      </c>
      <c r="Z373" s="13">
        <v>0</v>
      </c>
      <c r="AA373" s="13">
        <v>0</v>
      </c>
      <c r="AB373" s="13">
        <v>129.49</v>
      </c>
      <c r="AC373" s="13">
        <v>1510.82</v>
      </c>
      <c r="AD373" s="13">
        <v>305.22000000000003</v>
      </c>
      <c r="AE373" s="13">
        <v>305.22000000000003</v>
      </c>
      <c r="AF373" s="13">
        <v>0</v>
      </c>
      <c r="AG373" s="13"/>
      <c r="AH373" s="13">
        <v>2867.37</v>
      </c>
      <c r="AI373" s="14">
        <v>58792.53</v>
      </c>
    </row>
    <row r="374" spans="2:35" x14ac:dyDescent="0.25">
      <c r="B374" s="25">
        <v>43560</v>
      </c>
      <c r="C374" s="7"/>
      <c r="D374" s="5"/>
      <c r="E374" s="12">
        <v>0</v>
      </c>
      <c r="F374" s="12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/>
      <c r="P374" s="13">
        <v>0</v>
      </c>
      <c r="Q374" s="14">
        <v>0</v>
      </c>
      <c r="T374" s="25">
        <v>43560</v>
      </c>
      <c r="U374" s="7"/>
      <c r="V374" s="5"/>
      <c r="W374" s="12">
        <v>0</v>
      </c>
      <c r="X374" s="12">
        <v>0</v>
      </c>
      <c r="Y374" s="13">
        <v>0</v>
      </c>
      <c r="Z374" s="13">
        <v>0</v>
      </c>
      <c r="AA374" s="13">
        <v>0</v>
      </c>
      <c r="AB374" s="13">
        <v>0</v>
      </c>
      <c r="AC374" s="13">
        <v>0</v>
      </c>
      <c r="AD374" s="13">
        <v>0</v>
      </c>
      <c r="AE374" s="13">
        <v>0</v>
      </c>
      <c r="AF374" s="13">
        <v>0</v>
      </c>
      <c r="AG374" s="13"/>
      <c r="AH374" s="13">
        <v>0</v>
      </c>
      <c r="AI374" s="14">
        <v>0</v>
      </c>
    </row>
    <row r="375" spans="2:35" x14ac:dyDescent="0.25">
      <c r="B375" s="25">
        <v>43561</v>
      </c>
      <c r="C375" s="7"/>
      <c r="D375" s="5"/>
      <c r="E375" s="12">
        <v>0</v>
      </c>
      <c r="F375" s="12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13">
        <v>0</v>
      </c>
      <c r="O375" s="13"/>
      <c r="P375" s="13">
        <v>0</v>
      </c>
      <c r="Q375" s="14">
        <v>0</v>
      </c>
      <c r="T375" s="25">
        <v>43561</v>
      </c>
      <c r="U375" s="7"/>
      <c r="V375" s="5"/>
      <c r="W375" s="12">
        <v>0</v>
      </c>
      <c r="X375" s="12">
        <v>0</v>
      </c>
      <c r="Y375" s="13">
        <v>0</v>
      </c>
      <c r="Z375" s="13">
        <v>0</v>
      </c>
      <c r="AA375" s="13">
        <v>0</v>
      </c>
      <c r="AB375" s="13">
        <v>0</v>
      </c>
      <c r="AC375" s="13">
        <v>0</v>
      </c>
      <c r="AD375" s="13">
        <v>0</v>
      </c>
      <c r="AE375" s="13">
        <v>0</v>
      </c>
      <c r="AF375" s="13">
        <v>0</v>
      </c>
      <c r="AG375" s="13"/>
      <c r="AH375" s="13">
        <v>0</v>
      </c>
      <c r="AI375" s="14">
        <v>0</v>
      </c>
    </row>
    <row r="376" spans="2:35" x14ac:dyDescent="0.25">
      <c r="B376" s="25">
        <v>43562</v>
      </c>
      <c r="C376" s="7"/>
      <c r="D376" s="5"/>
      <c r="E376" s="12">
        <v>0</v>
      </c>
      <c r="F376" s="12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0</v>
      </c>
      <c r="O376" s="13"/>
      <c r="P376" s="13">
        <v>0</v>
      </c>
      <c r="Q376" s="14">
        <v>0</v>
      </c>
      <c r="T376" s="25">
        <v>43562</v>
      </c>
      <c r="U376" s="7"/>
      <c r="V376" s="5"/>
      <c r="W376" s="12">
        <v>0</v>
      </c>
      <c r="X376" s="12">
        <v>0</v>
      </c>
      <c r="Y376" s="13">
        <v>0</v>
      </c>
      <c r="Z376" s="13">
        <v>0</v>
      </c>
      <c r="AA376" s="13">
        <v>0</v>
      </c>
      <c r="AB376" s="13">
        <v>0</v>
      </c>
      <c r="AC376" s="13">
        <v>0</v>
      </c>
      <c r="AD376" s="13">
        <v>0</v>
      </c>
      <c r="AE376" s="13">
        <v>0</v>
      </c>
      <c r="AF376" s="13">
        <v>0</v>
      </c>
      <c r="AG376" s="13"/>
      <c r="AH376" s="13">
        <v>0</v>
      </c>
      <c r="AI376" s="14">
        <v>0</v>
      </c>
    </row>
    <row r="377" spans="2:35" x14ac:dyDescent="0.25">
      <c r="B377" s="25">
        <v>43563</v>
      </c>
      <c r="C377" s="7"/>
      <c r="D377" s="5"/>
      <c r="E377" s="12">
        <v>0</v>
      </c>
      <c r="F377" s="12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/>
      <c r="P377" s="13">
        <v>0</v>
      </c>
      <c r="Q377" s="14">
        <v>0</v>
      </c>
      <c r="T377" s="25">
        <v>43563</v>
      </c>
      <c r="U377" s="7"/>
      <c r="V377" s="5"/>
      <c r="W377" s="12">
        <v>0</v>
      </c>
      <c r="X377" s="12">
        <v>0</v>
      </c>
      <c r="Y377" s="13">
        <v>0</v>
      </c>
      <c r="Z377" s="13">
        <v>0</v>
      </c>
      <c r="AA377" s="13">
        <v>0</v>
      </c>
      <c r="AB377" s="13">
        <v>0</v>
      </c>
      <c r="AC377" s="13">
        <v>0</v>
      </c>
      <c r="AD377" s="13">
        <v>0</v>
      </c>
      <c r="AE377" s="13">
        <v>0</v>
      </c>
      <c r="AF377" s="13">
        <v>0</v>
      </c>
      <c r="AG377" s="13"/>
      <c r="AH377" s="13">
        <v>0</v>
      </c>
      <c r="AI377" s="14">
        <v>0</v>
      </c>
    </row>
    <row r="378" spans="2:35" x14ac:dyDescent="0.25">
      <c r="B378" s="25">
        <v>43564</v>
      </c>
      <c r="C378" s="7"/>
      <c r="D378" s="5"/>
      <c r="E378" s="12">
        <v>0</v>
      </c>
      <c r="F378" s="12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3"/>
      <c r="P378" s="13">
        <v>0</v>
      </c>
      <c r="Q378" s="14">
        <v>0</v>
      </c>
      <c r="T378" s="25">
        <v>43564</v>
      </c>
      <c r="U378" s="7"/>
      <c r="V378" s="5"/>
      <c r="W378" s="12">
        <v>0</v>
      </c>
      <c r="X378" s="12">
        <v>0</v>
      </c>
      <c r="Y378" s="13">
        <v>0</v>
      </c>
      <c r="Z378" s="13">
        <v>0</v>
      </c>
      <c r="AA378" s="13">
        <v>0</v>
      </c>
      <c r="AB378" s="13">
        <v>0</v>
      </c>
      <c r="AC378" s="13">
        <v>0</v>
      </c>
      <c r="AD378" s="13">
        <v>0</v>
      </c>
      <c r="AE378" s="13">
        <v>0</v>
      </c>
      <c r="AF378" s="13">
        <v>0</v>
      </c>
      <c r="AG378" s="13"/>
      <c r="AH378" s="13">
        <v>0</v>
      </c>
      <c r="AI378" s="14">
        <v>0</v>
      </c>
    </row>
    <row r="379" spans="2:35" x14ac:dyDescent="0.25">
      <c r="B379" s="25">
        <v>43565</v>
      </c>
      <c r="C379" s="7"/>
      <c r="D379" s="5"/>
      <c r="E379" s="12">
        <v>0</v>
      </c>
      <c r="F379" s="12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13"/>
      <c r="P379" s="13">
        <v>0</v>
      </c>
      <c r="Q379" s="14">
        <v>0</v>
      </c>
      <c r="T379" s="25">
        <v>43565</v>
      </c>
      <c r="U379" s="7"/>
      <c r="V379" s="5"/>
      <c r="W379" s="12">
        <v>0</v>
      </c>
      <c r="X379" s="12">
        <v>0</v>
      </c>
      <c r="Y379" s="13">
        <v>0</v>
      </c>
      <c r="Z379" s="13">
        <v>0</v>
      </c>
      <c r="AA379" s="13">
        <v>0</v>
      </c>
      <c r="AB379" s="13">
        <v>0</v>
      </c>
      <c r="AC379" s="13">
        <v>0</v>
      </c>
      <c r="AD379" s="13">
        <v>0</v>
      </c>
      <c r="AE379" s="13">
        <v>0</v>
      </c>
      <c r="AF379" s="13">
        <v>0</v>
      </c>
      <c r="AG379" s="13"/>
      <c r="AH379" s="13">
        <v>0</v>
      </c>
      <c r="AI379" s="14">
        <v>0</v>
      </c>
    </row>
    <row r="380" spans="2:35" x14ac:dyDescent="0.25">
      <c r="B380" s="25">
        <v>43566</v>
      </c>
      <c r="C380" s="7"/>
      <c r="D380" s="5"/>
      <c r="E380" s="12">
        <v>0</v>
      </c>
      <c r="F380" s="12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/>
      <c r="P380" s="13">
        <v>0</v>
      </c>
      <c r="Q380" s="14">
        <v>0</v>
      </c>
      <c r="T380" s="25">
        <v>43566</v>
      </c>
      <c r="U380" s="7"/>
      <c r="V380" s="5"/>
      <c r="W380" s="12">
        <v>0</v>
      </c>
      <c r="X380" s="12">
        <v>0</v>
      </c>
      <c r="Y380" s="13">
        <v>0</v>
      </c>
      <c r="Z380" s="13">
        <v>0</v>
      </c>
      <c r="AA380" s="13">
        <v>0</v>
      </c>
      <c r="AB380" s="13">
        <v>0</v>
      </c>
      <c r="AC380" s="13">
        <v>0</v>
      </c>
      <c r="AD380" s="13">
        <v>0</v>
      </c>
      <c r="AE380" s="13">
        <v>0</v>
      </c>
      <c r="AF380" s="13">
        <v>0</v>
      </c>
      <c r="AG380" s="13"/>
      <c r="AH380" s="13">
        <v>0</v>
      </c>
      <c r="AI380" s="14">
        <v>0</v>
      </c>
    </row>
    <row r="381" spans="2:35" x14ac:dyDescent="0.25">
      <c r="B381" s="25">
        <v>43567</v>
      </c>
      <c r="C381" s="7"/>
      <c r="D381" s="5"/>
      <c r="E381" s="12">
        <v>0</v>
      </c>
      <c r="F381" s="12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3">
        <v>0</v>
      </c>
      <c r="O381" s="13"/>
      <c r="P381" s="13">
        <v>0</v>
      </c>
      <c r="Q381" s="14">
        <v>0</v>
      </c>
      <c r="T381" s="25">
        <v>43567</v>
      </c>
      <c r="U381" s="7"/>
      <c r="V381" s="5"/>
      <c r="W381" s="12">
        <v>0</v>
      </c>
      <c r="X381" s="12">
        <v>0</v>
      </c>
      <c r="Y381" s="13">
        <v>0</v>
      </c>
      <c r="Z381" s="13">
        <v>0</v>
      </c>
      <c r="AA381" s="13">
        <v>0</v>
      </c>
      <c r="AB381" s="13">
        <v>0</v>
      </c>
      <c r="AC381" s="13">
        <v>0</v>
      </c>
      <c r="AD381" s="13">
        <v>0</v>
      </c>
      <c r="AE381" s="13">
        <v>0</v>
      </c>
      <c r="AF381" s="13">
        <v>0</v>
      </c>
      <c r="AG381" s="13"/>
      <c r="AH381" s="13">
        <v>0</v>
      </c>
      <c r="AI381" s="14">
        <v>0</v>
      </c>
    </row>
    <row r="382" spans="2:35" x14ac:dyDescent="0.25">
      <c r="B382" s="25">
        <v>43568</v>
      </c>
      <c r="C382" s="7"/>
      <c r="D382" s="5"/>
      <c r="E382" s="12">
        <v>0</v>
      </c>
      <c r="F382" s="12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13">
        <v>0</v>
      </c>
      <c r="O382" s="13"/>
      <c r="P382" s="13">
        <v>0</v>
      </c>
      <c r="Q382" s="14">
        <v>0</v>
      </c>
      <c r="T382" s="25">
        <v>43568</v>
      </c>
      <c r="U382" s="7"/>
      <c r="V382" s="5"/>
      <c r="W382" s="12">
        <v>0</v>
      </c>
      <c r="X382" s="12">
        <v>0</v>
      </c>
      <c r="Y382" s="13">
        <v>0</v>
      </c>
      <c r="Z382" s="13">
        <v>0</v>
      </c>
      <c r="AA382" s="13">
        <v>0</v>
      </c>
      <c r="AB382" s="13">
        <v>0</v>
      </c>
      <c r="AC382" s="13">
        <v>0</v>
      </c>
      <c r="AD382" s="13">
        <v>0</v>
      </c>
      <c r="AE382" s="13">
        <v>0</v>
      </c>
      <c r="AF382" s="13">
        <v>0</v>
      </c>
      <c r="AG382" s="13"/>
      <c r="AH382" s="13">
        <v>0</v>
      </c>
      <c r="AI382" s="14">
        <v>0</v>
      </c>
    </row>
    <row r="383" spans="2:35" x14ac:dyDescent="0.25">
      <c r="B383" s="25">
        <v>43569</v>
      </c>
      <c r="C383" s="7"/>
      <c r="D383" s="5"/>
      <c r="E383" s="12">
        <v>0</v>
      </c>
      <c r="F383" s="12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0</v>
      </c>
      <c r="O383" s="13"/>
      <c r="P383" s="13">
        <v>0</v>
      </c>
      <c r="Q383" s="14">
        <v>0</v>
      </c>
      <c r="T383" s="25">
        <v>43569</v>
      </c>
      <c r="U383" s="7"/>
      <c r="V383" s="5"/>
      <c r="W383" s="12">
        <v>0</v>
      </c>
      <c r="X383" s="12">
        <v>0</v>
      </c>
      <c r="Y383" s="13">
        <v>0</v>
      </c>
      <c r="Z383" s="13">
        <v>0</v>
      </c>
      <c r="AA383" s="13">
        <v>0</v>
      </c>
      <c r="AB383" s="13">
        <v>0</v>
      </c>
      <c r="AC383" s="13">
        <v>0</v>
      </c>
      <c r="AD383" s="13">
        <v>0</v>
      </c>
      <c r="AE383" s="13">
        <v>0</v>
      </c>
      <c r="AF383" s="13">
        <v>0</v>
      </c>
      <c r="AG383" s="13"/>
      <c r="AH383" s="13">
        <v>0</v>
      </c>
      <c r="AI383" s="14">
        <v>0</v>
      </c>
    </row>
    <row r="384" spans="2:35" x14ac:dyDescent="0.25">
      <c r="B384" s="25">
        <v>43570</v>
      </c>
      <c r="C384" s="7"/>
      <c r="D384" s="5"/>
      <c r="E384" s="12">
        <v>0</v>
      </c>
      <c r="F384" s="12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  <c r="M384" s="13">
        <v>0</v>
      </c>
      <c r="N384" s="13">
        <v>0</v>
      </c>
      <c r="O384" s="13"/>
      <c r="P384" s="13">
        <v>0</v>
      </c>
      <c r="Q384" s="14">
        <v>0</v>
      </c>
      <c r="T384" s="25">
        <v>43570</v>
      </c>
      <c r="U384" s="7"/>
      <c r="V384" s="5"/>
      <c r="W384" s="12">
        <v>0</v>
      </c>
      <c r="X384" s="12">
        <v>0</v>
      </c>
      <c r="Y384" s="13">
        <v>0</v>
      </c>
      <c r="Z384" s="13">
        <v>0</v>
      </c>
      <c r="AA384" s="13">
        <v>0</v>
      </c>
      <c r="AB384" s="13">
        <v>0</v>
      </c>
      <c r="AC384" s="13">
        <v>0</v>
      </c>
      <c r="AD384" s="13">
        <v>0</v>
      </c>
      <c r="AE384" s="13">
        <v>0</v>
      </c>
      <c r="AF384" s="13">
        <v>0</v>
      </c>
      <c r="AG384" s="13"/>
      <c r="AH384" s="13">
        <v>0</v>
      </c>
      <c r="AI384" s="14">
        <v>0</v>
      </c>
    </row>
    <row r="385" spans="2:35" x14ac:dyDescent="0.25">
      <c r="B385" s="25">
        <v>43571</v>
      </c>
      <c r="C385" s="7"/>
      <c r="D385" s="5"/>
      <c r="E385" s="12">
        <v>0</v>
      </c>
      <c r="F385" s="12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13">
        <v>0</v>
      </c>
      <c r="O385" s="13"/>
      <c r="P385" s="13">
        <v>0</v>
      </c>
      <c r="Q385" s="14">
        <v>0</v>
      </c>
      <c r="T385" s="25">
        <v>43571</v>
      </c>
      <c r="U385" s="7"/>
      <c r="V385" s="5"/>
      <c r="W385" s="12">
        <v>0</v>
      </c>
      <c r="X385" s="12">
        <v>0</v>
      </c>
      <c r="Y385" s="13">
        <v>0</v>
      </c>
      <c r="Z385" s="13">
        <v>0</v>
      </c>
      <c r="AA385" s="13">
        <v>0</v>
      </c>
      <c r="AB385" s="13">
        <v>0</v>
      </c>
      <c r="AC385" s="13">
        <v>0</v>
      </c>
      <c r="AD385" s="13">
        <v>0</v>
      </c>
      <c r="AE385" s="13">
        <v>0</v>
      </c>
      <c r="AF385" s="13">
        <v>0</v>
      </c>
      <c r="AG385" s="13"/>
      <c r="AH385" s="13">
        <v>0</v>
      </c>
      <c r="AI385" s="14">
        <v>0</v>
      </c>
    </row>
    <row r="386" spans="2:35" x14ac:dyDescent="0.25">
      <c r="B386" s="25">
        <v>43572</v>
      </c>
      <c r="C386" s="7"/>
      <c r="D386" s="5"/>
      <c r="E386" s="12">
        <v>0</v>
      </c>
      <c r="F386" s="12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/>
      <c r="P386" s="13">
        <v>0</v>
      </c>
      <c r="Q386" s="14">
        <v>0</v>
      </c>
      <c r="T386" s="25">
        <v>43572</v>
      </c>
      <c r="U386" s="7"/>
      <c r="V386" s="5"/>
      <c r="W386" s="12">
        <v>0</v>
      </c>
      <c r="X386" s="12">
        <v>0</v>
      </c>
      <c r="Y386" s="13">
        <v>0</v>
      </c>
      <c r="Z386" s="13">
        <v>0</v>
      </c>
      <c r="AA386" s="13">
        <v>0</v>
      </c>
      <c r="AB386" s="13">
        <v>0</v>
      </c>
      <c r="AC386" s="13">
        <v>0</v>
      </c>
      <c r="AD386" s="13">
        <v>0</v>
      </c>
      <c r="AE386" s="13">
        <v>0</v>
      </c>
      <c r="AF386" s="13">
        <v>0</v>
      </c>
      <c r="AG386" s="13"/>
      <c r="AH386" s="13">
        <v>0</v>
      </c>
      <c r="AI386" s="14">
        <v>0</v>
      </c>
    </row>
    <row r="387" spans="2:35" x14ac:dyDescent="0.25">
      <c r="B387" s="25">
        <v>43573</v>
      </c>
      <c r="C387" s="7"/>
      <c r="D387" s="5"/>
      <c r="E387" s="12">
        <v>0</v>
      </c>
      <c r="F387" s="12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/>
      <c r="P387" s="13">
        <v>0</v>
      </c>
      <c r="Q387" s="14">
        <v>0</v>
      </c>
      <c r="T387" s="25">
        <v>43573</v>
      </c>
      <c r="U387" s="7"/>
      <c r="V387" s="5"/>
      <c r="W387" s="12">
        <v>0</v>
      </c>
      <c r="X387" s="12">
        <v>0</v>
      </c>
      <c r="Y387" s="13">
        <v>0</v>
      </c>
      <c r="Z387" s="13">
        <v>0</v>
      </c>
      <c r="AA387" s="13">
        <v>0</v>
      </c>
      <c r="AB387" s="13">
        <v>0</v>
      </c>
      <c r="AC387" s="13">
        <v>0</v>
      </c>
      <c r="AD387" s="13">
        <v>0</v>
      </c>
      <c r="AE387" s="13">
        <v>0</v>
      </c>
      <c r="AF387" s="13">
        <v>0</v>
      </c>
      <c r="AG387" s="13"/>
      <c r="AH387" s="13">
        <v>0</v>
      </c>
      <c r="AI387" s="14">
        <v>0</v>
      </c>
    </row>
    <row r="388" spans="2:35" x14ac:dyDescent="0.25">
      <c r="B388" s="25">
        <v>43574</v>
      </c>
      <c r="C388" s="7"/>
      <c r="D388" s="5"/>
      <c r="E388" s="12">
        <v>0</v>
      </c>
      <c r="F388" s="12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/>
      <c r="P388" s="13">
        <v>0</v>
      </c>
      <c r="Q388" s="14">
        <v>0</v>
      </c>
      <c r="T388" s="25">
        <v>43574</v>
      </c>
      <c r="U388" s="7"/>
      <c r="V388" s="5"/>
      <c r="W388" s="12">
        <v>0</v>
      </c>
      <c r="X388" s="12">
        <v>0</v>
      </c>
      <c r="Y388" s="13">
        <v>0</v>
      </c>
      <c r="Z388" s="13">
        <v>0</v>
      </c>
      <c r="AA388" s="13">
        <v>0</v>
      </c>
      <c r="AB388" s="13">
        <v>0</v>
      </c>
      <c r="AC388" s="13">
        <v>0</v>
      </c>
      <c r="AD388" s="13">
        <v>0</v>
      </c>
      <c r="AE388" s="13">
        <v>0</v>
      </c>
      <c r="AF388" s="13">
        <v>0</v>
      </c>
      <c r="AG388" s="13"/>
      <c r="AH388" s="13">
        <v>0</v>
      </c>
      <c r="AI388" s="14">
        <v>0</v>
      </c>
    </row>
    <row r="389" spans="2:35" x14ac:dyDescent="0.25">
      <c r="B389" s="25">
        <v>43575</v>
      </c>
      <c r="C389" s="7"/>
      <c r="D389" s="5"/>
      <c r="E389" s="12">
        <v>0</v>
      </c>
      <c r="F389" s="12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/>
      <c r="P389" s="13">
        <v>0</v>
      </c>
      <c r="Q389" s="14">
        <v>0</v>
      </c>
      <c r="T389" s="25">
        <v>43575</v>
      </c>
      <c r="U389" s="7"/>
      <c r="V389" s="5"/>
      <c r="W389" s="12">
        <v>0</v>
      </c>
      <c r="X389" s="12">
        <v>0</v>
      </c>
      <c r="Y389" s="13">
        <v>0</v>
      </c>
      <c r="Z389" s="13">
        <v>0</v>
      </c>
      <c r="AA389" s="13">
        <v>0</v>
      </c>
      <c r="AB389" s="13">
        <v>0</v>
      </c>
      <c r="AC389" s="13">
        <v>0</v>
      </c>
      <c r="AD389" s="13">
        <v>0</v>
      </c>
      <c r="AE389" s="13">
        <v>0</v>
      </c>
      <c r="AF389" s="13">
        <v>0</v>
      </c>
      <c r="AG389" s="13"/>
      <c r="AH389" s="13">
        <v>0</v>
      </c>
      <c r="AI389" s="14">
        <v>0</v>
      </c>
    </row>
    <row r="390" spans="2:35" x14ac:dyDescent="0.25">
      <c r="B390" s="25">
        <v>43576</v>
      </c>
      <c r="C390" s="7"/>
      <c r="D390" s="5"/>
      <c r="E390" s="12">
        <v>0</v>
      </c>
      <c r="F390" s="12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13">
        <v>0</v>
      </c>
      <c r="O390" s="13"/>
      <c r="P390" s="13">
        <v>0</v>
      </c>
      <c r="Q390" s="14">
        <v>0</v>
      </c>
      <c r="T390" s="25">
        <v>43576</v>
      </c>
      <c r="U390" s="7"/>
      <c r="V390" s="5"/>
      <c r="W390" s="12">
        <v>0</v>
      </c>
      <c r="X390" s="12">
        <v>0</v>
      </c>
      <c r="Y390" s="13">
        <v>0</v>
      </c>
      <c r="Z390" s="13">
        <v>0</v>
      </c>
      <c r="AA390" s="13">
        <v>0</v>
      </c>
      <c r="AB390" s="13">
        <v>0</v>
      </c>
      <c r="AC390" s="13">
        <v>0</v>
      </c>
      <c r="AD390" s="13">
        <v>0</v>
      </c>
      <c r="AE390" s="13">
        <v>0</v>
      </c>
      <c r="AF390" s="13">
        <v>0</v>
      </c>
      <c r="AG390" s="13"/>
      <c r="AH390" s="13">
        <v>0</v>
      </c>
      <c r="AI390" s="14">
        <v>0</v>
      </c>
    </row>
    <row r="391" spans="2:35" x14ac:dyDescent="0.25">
      <c r="B391" s="25">
        <v>43577</v>
      </c>
      <c r="C391" s="7"/>
      <c r="D391" s="5"/>
      <c r="E391" s="12">
        <v>0</v>
      </c>
      <c r="F391" s="12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/>
      <c r="P391" s="13">
        <v>0</v>
      </c>
      <c r="Q391" s="14">
        <v>0</v>
      </c>
      <c r="T391" s="25">
        <v>43577</v>
      </c>
      <c r="U391" s="7"/>
      <c r="V391" s="5"/>
      <c r="W391" s="12">
        <v>0</v>
      </c>
      <c r="X391" s="12">
        <v>0</v>
      </c>
      <c r="Y391" s="13">
        <v>0</v>
      </c>
      <c r="Z391" s="13">
        <v>0</v>
      </c>
      <c r="AA391" s="13">
        <v>0</v>
      </c>
      <c r="AB391" s="13">
        <v>0</v>
      </c>
      <c r="AC391" s="13">
        <v>0</v>
      </c>
      <c r="AD391" s="13">
        <v>0</v>
      </c>
      <c r="AE391" s="13">
        <v>0</v>
      </c>
      <c r="AF391" s="13">
        <v>0</v>
      </c>
      <c r="AG391" s="13"/>
      <c r="AH391" s="13">
        <v>0</v>
      </c>
      <c r="AI391" s="14">
        <v>0</v>
      </c>
    </row>
    <row r="392" spans="2:35" x14ac:dyDescent="0.25">
      <c r="B392" s="25">
        <v>43578</v>
      </c>
      <c r="C392" s="7"/>
      <c r="D392" s="5"/>
      <c r="E392" s="12">
        <v>4385</v>
      </c>
      <c r="F392" s="12">
        <v>94.28</v>
      </c>
      <c r="G392" s="13">
        <v>19.7988</v>
      </c>
      <c r="H392" s="13">
        <v>0</v>
      </c>
      <c r="I392" s="13">
        <v>0</v>
      </c>
      <c r="J392" s="13">
        <v>19.8</v>
      </c>
      <c r="K392" s="13">
        <v>104.05</v>
      </c>
      <c r="L392" s="13">
        <v>128.72</v>
      </c>
      <c r="M392" s="13">
        <v>0</v>
      </c>
      <c r="N392" s="13">
        <v>0</v>
      </c>
      <c r="O392" s="13"/>
      <c r="P392" s="13">
        <v>346.85</v>
      </c>
      <c r="Q392" s="14">
        <v>4038.15</v>
      </c>
      <c r="T392" s="25">
        <v>43578</v>
      </c>
      <c r="U392" s="7"/>
      <c r="V392" s="5"/>
      <c r="W392" s="12">
        <v>0</v>
      </c>
      <c r="X392" s="12">
        <v>0</v>
      </c>
      <c r="Y392" s="13">
        <v>0</v>
      </c>
      <c r="Z392" s="13">
        <v>0</v>
      </c>
      <c r="AA392" s="13">
        <v>0</v>
      </c>
      <c r="AB392" s="13">
        <v>0</v>
      </c>
      <c r="AC392" s="13">
        <v>0</v>
      </c>
      <c r="AD392" s="13">
        <v>0</v>
      </c>
      <c r="AE392" s="13">
        <v>0</v>
      </c>
      <c r="AF392" s="13">
        <v>0</v>
      </c>
      <c r="AG392" s="13"/>
      <c r="AH392" s="13">
        <v>0</v>
      </c>
      <c r="AI392" s="14">
        <v>0</v>
      </c>
    </row>
    <row r="393" spans="2:35" x14ac:dyDescent="0.25">
      <c r="B393" s="25">
        <v>43579</v>
      </c>
      <c r="C393" s="7"/>
      <c r="D393" s="5"/>
      <c r="E393" s="12">
        <v>6335.86</v>
      </c>
      <c r="F393" s="12">
        <v>136.22</v>
      </c>
      <c r="G393" s="13">
        <v>28.606199999999998</v>
      </c>
      <c r="H393" s="13">
        <v>0</v>
      </c>
      <c r="I393" s="13">
        <v>0</v>
      </c>
      <c r="J393" s="13">
        <v>28.61</v>
      </c>
      <c r="K393" s="13">
        <v>150.34</v>
      </c>
      <c r="L393" s="13">
        <v>185.99</v>
      </c>
      <c r="M393" s="13">
        <v>0</v>
      </c>
      <c r="N393" s="13">
        <v>0</v>
      </c>
      <c r="O393" s="13"/>
      <c r="P393" s="13">
        <v>501.16</v>
      </c>
      <c r="Q393" s="14">
        <v>5834.7</v>
      </c>
      <c r="T393" s="25">
        <v>43579</v>
      </c>
      <c r="U393" s="7"/>
      <c r="V393" s="5"/>
      <c r="W393" s="12">
        <v>0</v>
      </c>
      <c r="X393" s="12">
        <v>0</v>
      </c>
      <c r="Y393" s="13">
        <v>0</v>
      </c>
      <c r="Z393" s="13">
        <v>0</v>
      </c>
      <c r="AA393" s="13">
        <v>0</v>
      </c>
      <c r="AB393" s="13">
        <v>0</v>
      </c>
      <c r="AC393" s="13">
        <v>0</v>
      </c>
      <c r="AD393" s="13">
        <v>0</v>
      </c>
      <c r="AE393" s="13">
        <v>0</v>
      </c>
      <c r="AF393" s="13">
        <v>0</v>
      </c>
      <c r="AG393" s="13"/>
      <c r="AH393" s="13">
        <v>0</v>
      </c>
      <c r="AI393" s="14">
        <v>0</v>
      </c>
    </row>
    <row r="394" spans="2:35" x14ac:dyDescent="0.25">
      <c r="B394" s="25">
        <v>43580</v>
      </c>
      <c r="C394" s="7"/>
      <c r="D394" s="5"/>
      <c r="E394" s="12">
        <v>4062.95</v>
      </c>
      <c r="F394" s="12">
        <v>87.35</v>
      </c>
      <c r="G394" s="13">
        <v>18.343499999999999</v>
      </c>
      <c r="H394" s="13">
        <v>0</v>
      </c>
      <c r="I394" s="13">
        <v>0</v>
      </c>
      <c r="J394" s="13">
        <v>18.34</v>
      </c>
      <c r="K394" s="13">
        <v>96.41</v>
      </c>
      <c r="L394" s="13">
        <v>119.27</v>
      </c>
      <c r="M394" s="13">
        <v>0</v>
      </c>
      <c r="N394" s="13">
        <v>0</v>
      </c>
      <c r="O394" s="13"/>
      <c r="P394" s="13">
        <v>321.37</v>
      </c>
      <c r="Q394" s="14">
        <v>3741.58</v>
      </c>
      <c r="T394" s="25">
        <v>43580</v>
      </c>
      <c r="U394" s="7"/>
      <c r="V394" s="5"/>
      <c r="W394" s="12">
        <v>0</v>
      </c>
      <c r="X394" s="12">
        <v>0</v>
      </c>
      <c r="Y394" s="13">
        <v>0</v>
      </c>
      <c r="Z394" s="13">
        <v>0</v>
      </c>
      <c r="AA394" s="13">
        <v>0</v>
      </c>
      <c r="AB394" s="13">
        <v>0</v>
      </c>
      <c r="AC394" s="13">
        <v>0</v>
      </c>
      <c r="AD394" s="13">
        <v>0</v>
      </c>
      <c r="AE394" s="13">
        <v>0</v>
      </c>
      <c r="AF394" s="13">
        <v>0</v>
      </c>
      <c r="AG394" s="13"/>
      <c r="AH394" s="13">
        <v>0</v>
      </c>
      <c r="AI394" s="14">
        <v>0</v>
      </c>
    </row>
    <row r="395" spans="2:35" x14ac:dyDescent="0.25">
      <c r="B395" s="25">
        <v>43581</v>
      </c>
      <c r="C395" s="7"/>
      <c r="D395" s="5"/>
      <c r="E395" s="12">
        <v>0</v>
      </c>
      <c r="F395" s="12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/>
      <c r="P395" s="13">
        <v>0</v>
      </c>
      <c r="Q395" s="14">
        <v>0</v>
      </c>
      <c r="T395" s="25">
        <v>43581</v>
      </c>
      <c r="U395" s="7"/>
      <c r="V395" s="5"/>
      <c r="W395" s="12">
        <v>0</v>
      </c>
      <c r="X395" s="12">
        <v>0</v>
      </c>
      <c r="Y395" s="13">
        <v>0</v>
      </c>
      <c r="Z395" s="13">
        <v>0</v>
      </c>
      <c r="AA395" s="13">
        <v>0</v>
      </c>
      <c r="AB395" s="13">
        <v>0</v>
      </c>
      <c r="AC395" s="13">
        <v>0</v>
      </c>
      <c r="AD395" s="13">
        <v>0</v>
      </c>
      <c r="AE395" s="13">
        <v>0</v>
      </c>
      <c r="AF395" s="13">
        <v>0</v>
      </c>
      <c r="AG395" s="13"/>
      <c r="AH395" s="13">
        <v>0</v>
      </c>
      <c r="AI395" s="14">
        <v>0</v>
      </c>
    </row>
    <row r="396" spans="2:35" x14ac:dyDescent="0.25">
      <c r="B396" s="25">
        <v>43582</v>
      </c>
      <c r="C396" s="7"/>
      <c r="D396" s="5"/>
      <c r="E396" s="12">
        <v>0</v>
      </c>
      <c r="F396" s="12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13">
        <v>0</v>
      </c>
      <c r="O396" s="13"/>
      <c r="P396" s="13">
        <v>0</v>
      </c>
      <c r="Q396" s="14">
        <v>0</v>
      </c>
      <c r="T396" s="25">
        <v>43582</v>
      </c>
      <c r="U396" s="7"/>
      <c r="V396" s="5"/>
      <c r="W396" s="12">
        <v>0</v>
      </c>
      <c r="X396" s="12">
        <v>0</v>
      </c>
      <c r="Y396" s="13">
        <v>0</v>
      </c>
      <c r="Z396" s="13">
        <v>0</v>
      </c>
      <c r="AA396" s="13">
        <v>0</v>
      </c>
      <c r="AB396" s="13">
        <v>0</v>
      </c>
      <c r="AC396" s="13">
        <v>0</v>
      </c>
      <c r="AD396" s="13">
        <v>0</v>
      </c>
      <c r="AE396" s="13">
        <v>0</v>
      </c>
      <c r="AF396" s="13">
        <v>0</v>
      </c>
      <c r="AG396" s="13"/>
      <c r="AH396" s="13">
        <v>0</v>
      </c>
      <c r="AI396" s="14">
        <v>0</v>
      </c>
    </row>
    <row r="397" spans="2:35" x14ac:dyDescent="0.25">
      <c r="B397" s="25">
        <v>43583</v>
      </c>
      <c r="C397" s="7"/>
      <c r="D397" s="5"/>
      <c r="E397" s="12">
        <v>0</v>
      </c>
      <c r="F397" s="12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13"/>
      <c r="P397" s="13">
        <v>0</v>
      </c>
      <c r="Q397" s="14">
        <v>0</v>
      </c>
      <c r="T397" s="25">
        <v>43583</v>
      </c>
      <c r="U397" s="7"/>
      <c r="V397" s="5"/>
      <c r="W397" s="12">
        <v>0</v>
      </c>
      <c r="X397" s="12">
        <v>0</v>
      </c>
      <c r="Y397" s="13">
        <v>0</v>
      </c>
      <c r="Z397" s="13">
        <v>0</v>
      </c>
      <c r="AA397" s="13">
        <v>0</v>
      </c>
      <c r="AB397" s="13">
        <v>0</v>
      </c>
      <c r="AC397" s="13">
        <v>0</v>
      </c>
      <c r="AD397" s="13">
        <v>0</v>
      </c>
      <c r="AE397" s="13">
        <v>0</v>
      </c>
      <c r="AF397" s="13">
        <v>0</v>
      </c>
      <c r="AG397" s="13"/>
      <c r="AH397" s="13">
        <v>0</v>
      </c>
      <c r="AI397" s="14">
        <v>0</v>
      </c>
    </row>
    <row r="398" spans="2:35" x14ac:dyDescent="0.25">
      <c r="B398" s="25">
        <v>43584</v>
      </c>
      <c r="C398" s="7"/>
      <c r="D398" s="5"/>
      <c r="E398" s="12">
        <v>2330</v>
      </c>
      <c r="F398" s="12">
        <v>50.1</v>
      </c>
      <c r="G398" s="13">
        <v>10.521000000000001</v>
      </c>
      <c r="H398" s="13">
        <v>0</v>
      </c>
      <c r="I398" s="13">
        <v>0</v>
      </c>
      <c r="J398" s="13">
        <v>10.52</v>
      </c>
      <c r="K398" s="13">
        <v>55.29</v>
      </c>
      <c r="L398" s="13">
        <v>68.400000000000006</v>
      </c>
      <c r="M398" s="13">
        <v>0</v>
      </c>
      <c r="N398" s="13">
        <v>0</v>
      </c>
      <c r="O398" s="13"/>
      <c r="P398" s="13">
        <v>184.31</v>
      </c>
      <c r="Q398" s="14">
        <v>2145.69</v>
      </c>
      <c r="T398" s="25">
        <v>43584</v>
      </c>
      <c r="U398" s="7"/>
      <c r="V398" s="5"/>
      <c r="W398" s="12">
        <v>0</v>
      </c>
      <c r="X398" s="12">
        <v>0</v>
      </c>
      <c r="Y398" s="13">
        <v>0</v>
      </c>
      <c r="Z398" s="13">
        <v>0</v>
      </c>
      <c r="AA398" s="13">
        <v>0</v>
      </c>
      <c r="AB398" s="13">
        <v>0</v>
      </c>
      <c r="AC398" s="13">
        <v>0</v>
      </c>
      <c r="AD398" s="13">
        <v>0</v>
      </c>
      <c r="AE398" s="13">
        <v>0</v>
      </c>
      <c r="AF398" s="13">
        <v>0</v>
      </c>
      <c r="AG398" s="13"/>
      <c r="AH398" s="13">
        <v>0</v>
      </c>
      <c r="AI398" s="14">
        <v>0</v>
      </c>
    </row>
    <row r="399" spans="2:35" x14ac:dyDescent="0.25">
      <c r="B399" s="25">
        <v>43585</v>
      </c>
      <c r="C399" s="7"/>
      <c r="D399" s="5"/>
      <c r="E399" s="12">
        <v>1944</v>
      </c>
      <c r="F399" s="12">
        <v>41.79</v>
      </c>
      <c r="G399" s="13">
        <v>8.7759</v>
      </c>
      <c r="H399" s="13">
        <v>0</v>
      </c>
      <c r="I399" s="13">
        <v>0</v>
      </c>
      <c r="J399" s="13">
        <v>8.7799999999999994</v>
      </c>
      <c r="K399" s="13">
        <v>46.13</v>
      </c>
      <c r="L399" s="13">
        <v>57.07</v>
      </c>
      <c r="M399" s="13">
        <v>0</v>
      </c>
      <c r="N399" s="13">
        <v>0</v>
      </c>
      <c r="O399" s="13"/>
      <c r="P399" s="13">
        <v>153.76999999999998</v>
      </c>
      <c r="Q399" s="14">
        <v>1790.23</v>
      </c>
      <c r="T399" s="25">
        <v>43585</v>
      </c>
      <c r="U399" s="7"/>
      <c r="V399" s="5"/>
      <c r="W399" s="12">
        <v>0</v>
      </c>
      <c r="X399" s="12">
        <v>0</v>
      </c>
      <c r="Y399" s="13">
        <v>0</v>
      </c>
      <c r="Z399" s="13">
        <v>0</v>
      </c>
      <c r="AA399" s="13">
        <v>0</v>
      </c>
      <c r="AB399" s="13">
        <v>0</v>
      </c>
      <c r="AC399" s="13">
        <v>0</v>
      </c>
      <c r="AD399" s="13">
        <v>0</v>
      </c>
      <c r="AE399" s="13">
        <v>0</v>
      </c>
      <c r="AF399" s="13">
        <v>0</v>
      </c>
      <c r="AG399" s="13"/>
      <c r="AH399" s="13">
        <v>0</v>
      </c>
      <c r="AI399" s="14">
        <v>0</v>
      </c>
    </row>
    <row r="400" spans="2:35" x14ac:dyDescent="0.25">
      <c r="B400" s="25">
        <v>43586</v>
      </c>
      <c r="C400" s="7"/>
      <c r="D400" s="5"/>
      <c r="E400" s="12">
        <v>0</v>
      </c>
      <c r="F400" s="12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13"/>
      <c r="P400" s="13">
        <v>0</v>
      </c>
      <c r="Q400" s="14">
        <v>0</v>
      </c>
      <c r="T400" s="25">
        <v>43586</v>
      </c>
      <c r="U400" s="7"/>
      <c r="V400" s="5"/>
      <c r="W400" s="12">
        <v>0</v>
      </c>
      <c r="X400" s="12">
        <v>0</v>
      </c>
      <c r="Y400" s="13">
        <v>0</v>
      </c>
      <c r="Z400" s="13">
        <v>0</v>
      </c>
      <c r="AA400" s="13">
        <v>0</v>
      </c>
      <c r="AB400" s="13">
        <v>0</v>
      </c>
      <c r="AC400" s="13">
        <v>0</v>
      </c>
      <c r="AD400" s="13">
        <v>0</v>
      </c>
      <c r="AE400" s="13">
        <v>0</v>
      </c>
      <c r="AF400" s="13">
        <v>0</v>
      </c>
      <c r="AG400" s="13"/>
      <c r="AH400" s="13">
        <v>0</v>
      </c>
      <c r="AI400" s="14">
        <v>0</v>
      </c>
    </row>
    <row r="401" spans="2:35" x14ac:dyDescent="0.25">
      <c r="C401" s="26">
        <v>0</v>
      </c>
      <c r="D401" s="27">
        <v>0</v>
      </c>
      <c r="E401" s="28">
        <v>28622.29</v>
      </c>
      <c r="F401" s="28">
        <v>615.37</v>
      </c>
      <c r="G401" s="28">
        <v>129.2277</v>
      </c>
      <c r="H401" s="28">
        <v>823.56</v>
      </c>
      <c r="I401" s="28">
        <v>86.473799999999997</v>
      </c>
      <c r="J401" s="28">
        <v>215.70000000000002</v>
      </c>
      <c r="K401" s="28">
        <v>659.19999999999993</v>
      </c>
      <c r="L401" s="28">
        <v>815.51</v>
      </c>
      <c r="M401" s="28">
        <v>0</v>
      </c>
      <c r="N401" s="28">
        <v>0</v>
      </c>
      <c r="O401" s="28">
        <v>0</v>
      </c>
      <c r="P401" s="28">
        <v>3129.3399999999997</v>
      </c>
      <c r="Q401" s="28">
        <v>25492.949999999997</v>
      </c>
      <c r="U401" s="26">
        <v>0</v>
      </c>
      <c r="V401" s="27">
        <v>0</v>
      </c>
      <c r="W401" s="28">
        <v>71954.100000000006</v>
      </c>
      <c r="X401" s="28">
        <v>719.56</v>
      </c>
      <c r="Y401" s="28">
        <v>151.10760000000002</v>
      </c>
      <c r="Z401" s="28">
        <v>0</v>
      </c>
      <c r="AA401" s="28">
        <v>0</v>
      </c>
      <c r="AB401" s="28">
        <v>151.11000000000001</v>
      </c>
      <c r="AC401" s="28">
        <v>1764.33</v>
      </c>
      <c r="AD401" s="28">
        <v>356.18</v>
      </c>
      <c r="AE401" s="28">
        <v>305.22000000000003</v>
      </c>
      <c r="AF401" s="28">
        <v>0</v>
      </c>
      <c r="AG401" s="28">
        <v>0</v>
      </c>
      <c r="AH401" s="28">
        <v>3296.4</v>
      </c>
      <c r="AI401" s="28">
        <v>68657.7</v>
      </c>
    </row>
    <row r="402" spans="2:35" x14ac:dyDescent="0.25">
      <c r="C402" s="6"/>
      <c r="D402" s="6"/>
      <c r="E402" s="8"/>
      <c r="F402" s="29">
        <v>615.37</v>
      </c>
      <c r="G402" s="30">
        <v>129.2277</v>
      </c>
      <c r="H402" s="29">
        <v>823.56</v>
      </c>
      <c r="I402" s="30">
        <v>86.473799999999997</v>
      </c>
      <c r="J402" s="9"/>
      <c r="K402" s="8"/>
      <c r="L402" s="8"/>
      <c r="M402" s="8"/>
      <c r="N402" s="10">
        <v>0</v>
      </c>
      <c r="O402" s="11"/>
      <c r="P402" s="8"/>
      <c r="Q402" s="8"/>
      <c r="U402" s="6"/>
      <c r="V402" s="6"/>
      <c r="W402" s="8"/>
      <c r="X402" s="29">
        <v>719.56</v>
      </c>
      <c r="Y402" s="30">
        <v>151.10759999999999</v>
      </c>
      <c r="Z402" s="29">
        <v>0</v>
      </c>
      <c r="AA402" s="30">
        <v>0</v>
      </c>
      <c r="AB402" s="9"/>
      <c r="AC402" s="8"/>
      <c r="AD402" s="8"/>
      <c r="AE402" s="8"/>
      <c r="AF402" s="10">
        <v>0</v>
      </c>
      <c r="AG402" s="11"/>
      <c r="AH402" s="8"/>
      <c r="AI402" s="8"/>
    </row>
    <row r="403" spans="2:35" x14ac:dyDescent="0.25">
      <c r="C403" s="6"/>
      <c r="D403" s="6"/>
      <c r="E403" s="8"/>
      <c r="F403" s="29">
        <v>0</v>
      </c>
      <c r="G403" s="9"/>
      <c r="H403" s="29">
        <v>0</v>
      </c>
      <c r="I403" s="9"/>
      <c r="J403" s="9"/>
      <c r="K403" s="31">
        <v>0</v>
      </c>
      <c r="L403" s="8"/>
      <c r="M403" s="8"/>
      <c r="N403" s="8"/>
      <c r="O403" s="8"/>
      <c r="P403" s="8"/>
      <c r="Q403" s="8"/>
      <c r="U403" s="6"/>
      <c r="V403" s="6"/>
      <c r="W403" s="8"/>
      <c r="X403" s="29">
        <v>0</v>
      </c>
      <c r="Y403" s="9"/>
      <c r="Z403" s="29">
        <v>0</v>
      </c>
      <c r="AA403" s="9"/>
      <c r="AB403" s="9"/>
      <c r="AC403" s="31">
        <v>0</v>
      </c>
      <c r="AD403" s="8"/>
      <c r="AE403" s="8"/>
      <c r="AF403" s="8"/>
      <c r="AG403" s="8"/>
      <c r="AH403" s="8"/>
      <c r="AI403" s="8"/>
    </row>
    <row r="408" spans="2:35" x14ac:dyDescent="0.25">
      <c r="B408" s="93" t="s">
        <v>46</v>
      </c>
      <c r="C408" s="93"/>
      <c r="D408" s="93"/>
      <c r="E408" s="93"/>
      <c r="F408" s="93"/>
      <c r="G408" s="93"/>
      <c r="H408" s="94"/>
      <c r="I408" s="20" t="s">
        <v>44</v>
      </c>
      <c r="J408" s="95" t="s">
        <v>41</v>
      </c>
      <c r="K408" s="96"/>
      <c r="L408" s="96"/>
      <c r="M408" s="96"/>
      <c r="N408" s="96"/>
      <c r="O408" s="96"/>
      <c r="P408" s="96"/>
      <c r="Q408" s="96"/>
      <c r="T408" s="93" t="s">
        <v>47</v>
      </c>
      <c r="U408" s="93"/>
      <c r="V408" s="93"/>
      <c r="W408" s="93"/>
      <c r="X408" s="93"/>
      <c r="Y408" s="93"/>
      <c r="Z408" s="94"/>
      <c r="AA408" s="20" t="s">
        <v>44</v>
      </c>
      <c r="AB408" s="95" t="s">
        <v>41</v>
      </c>
      <c r="AC408" s="96"/>
      <c r="AD408" s="96"/>
      <c r="AE408" s="96"/>
      <c r="AF408" s="96"/>
      <c r="AG408" s="96"/>
      <c r="AH408" s="96"/>
      <c r="AI408" s="96"/>
    </row>
    <row r="409" spans="2:35" x14ac:dyDescent="0.25">
      <c r="B409" s="91" t="s">
        <v>35</v>
      </c>
      <c r="C409" s="91"/>
      <c r="D409" s="91"/>
      <c r="E409" s="91"/>
      <c r="F409" s="91"/>
      <c r="G409" s="91"/>
      <c r="H409" s="91"/>
      <c r="I409" s="92"/>
      <c r="J409" s="91"/>
      <c r="K409" s="91"/>
      <c r="L409" s="91"/>
      <c r="M409" s="91"/>
      <c r="N409" s="91"/>
      <c r="O409" s="91"/>
      <c r="P409" s="91"/>
      <c r="Q409" s="91"/>
      <c r="T409" s="91" t="s">
        <v>35</v>
      </c>
      <c r="U409" s="91"/>
      <c r="V409" s="91"/>
      <c r="W409" s="91"/>
      <c r="X409" s="91"/>
      <c r="Y409" s="91"/>
      <c r="Z409" s="91"/>
      <c r="AA409" s="92"/>
      <c r="AB409" s="91"/>
      <c r="AC409" s="91"/>
      <c r="AD409" s="91"/>
      <c r="AE409" s="91"/>
      <c r="AF409" s="91"/>
      <c r="AG409" s="91"/>
      <c r="AH409" s="91"/>
      <c r="AI409" s="91"/>
    </row>
    <row r="410" spans="2:35" x14ac:dyDescent="0.25">
      <c r="B410" s="21" t="s">
        <v>15</v>
      </c>
      <c r="C410" s="22" t="s">
        <v>16</v>
      </c>
      <c r="D410" s="21" t="s">
        <v>17</v>
      </c>
      <c r="E410" s="21" t="s">
        <v>18</v>
      </c>
      <c r="F410" s="21" t="s">
        <v>19</v>
      </c>
      <c r="G410" s="21" t="s">
        <v>20</v>
      </c>
      <c r="H410" s="21" t="s">
        <v>21</v>
      </c>
      <c r="I410" s="21" t="s">
        <v>22</v>
      </c>
      <c r="J410" s="23" t="s">
        <v>31</v>
      </c>
      <c r="K410" s="21" t="s">
        <v>23</v>
      </c>
      <c r="L410" s="21" t="s">
        <v>24</v>
      </c>
      <c r="M410" s="21" t="s">
        <v>25</v>
      </c>
      <c r="N410" s="21" t="s">
        <v>26</v>
      </c>
      <c r="O410" s="21" t="s">
        <v>27</v>
      </c>
      <c r="P410" s="23" t="s">
        <v>28</v>
      </c>
      <c r="Q410" s="23" t="s">
        <v>29</v>
      </c>
      <c r="T410" s="21" t="s">
        <v>15</v>
      </c>
      <c r="U410" s="22" t="s">
        <v>16</v>
      </c>
      <c r="V410" s="21" t="s">
        <v>17</v>
      </c>
      <c r="W410" s="21" t="s">
        <v>18</v>
      </c>
      <c r="X410" s="21" t="s">
        <v>19</v>
      </c>
      <c r="Y410" s="21" t="s">
        <v>20</v>
      </c>
      <c r="Z410" s="21" t="s">
        <v>21</v>
      </c>
      <c r="AA410" s="21" t="s">
        <v>22</v>
      </c>
      <c r="AB410" s="23" t="s">
        <v>31</v>
      </c>
      <c r="AC410" s="21" t="s">
        <v>23</v>
      </c>
      <c r="AD410" s="21" t="s">
        <v>24</v>
      </c>
      <c r="AE410" s="21" t="s">
        <v>25</v>
      </c>
      <c r="AF410" s="21" t="s">
        <v>26</v>
      </c>
      <c r="AG410" s="21" t="s">
        <v>27</v>
      </c>
      <c r="AH410" s="23" t="s">
        <v>28</v>
      </c>
      <c r="AI410" s="23" t="s">
        <v>29</v>
      </c>
    </row>
    <row r="411" spans="2:35" x14ac:dyDescent="0.25">
      <c r="B411" s="24">
        <v>43556</v>
      </c>
      <c r="C411" s="7"/>
      <c r="D411" s="5"/>
      <c r="E411" s="12">
        <v>980</v>
      </c>
      <c r="F411" s="12">
        <v>21.07</v>
      </c>
      <c r="G411" s="13">
        <v>4.4247000000000005</v>
      </c>
      <c r="H411" s="13">
        <v>0</v>
      </c>
      <c r="I411" s="13">
        <v>0</v>
      </c>
      <c r="J411" s="13">
        <v>4.42</v>
      </c>
      <c r="K411" s="13">
        <v>13.95</v>
      </c>
      <c r="L411" s="13">
        <v>28.77</v>
      </c>
      <c r="M411" s="13">
        <v>0</v>
      </c>
      <c r="N411" s="13">
        <v>0</v>
      </c>
      <c r="O411" s="13"/>
      <c r="P411" s="13">
        <v>68.209999999999994</v>
      </c>
      <c r="Q411" s="14">
        <v>911.79</v>
      </c>
      <c r="T411" s="24">
        <v>43556</v>
      </c>
      <c r="U411" s="7"/>
      <c r="V411" s="5"/>
      <c r="W411" s="12">
        <v>0</v>
      </c>
      <c r="X411" s="12">
        <v>0</v>
      </c>
      <c r="Y411" s="13">
        <v>0</v>
      </c>
      <c r="Z411" s="13">
        <v>0</v>
      </c>
      <c r="AA411" s="13">
        <v>0</v>
      </c>
      <c r="AB411" s="13">
        <v>0</v>
      </c>
      <c r="AC411" s="13">
        <v>0</v>
      </c>
      <c r="AD411" s="13">
        <v>0</v>
      </c>
      <c r="AE411" s="13">
        <v>0</v>
      </c>
      <c r="AF411" s="13">
        <v>0</v>
      </c>
      <c r="AG411" s="13"/>
      <c r="AH411" s="13">
        <v>0</v>
      </c>
      <c r="AI411" s="14">
        <v>0</v>
      </c>
    </row>
    <row r="412" spans="2:35" x14ac:dyDescent="0.25">
      <c r="B412" s="25">
        <v>43557</v>
      </c>
      <c r="C412" s="7"/>
      <c r="D412" s="5"/>
      <c r="E412" s="12">
        <v>0</v>
      </c>
      <c r="F412" s="12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0</v>
      </c>
      <c r="O412" s="13"/>
      <c r="P412" s="13">
        <v>0</v>
      </c>
      <c r="Q412" s="14">
        <v>0</v>
      </c>
      <c r="T412" s="25">
        <v>43557</v>
      </c>
      <c r="U412" s="7"/>
      <c r="V412" s="5"/>
      <c r="W412" s="12">
        <v>0</v>
      </c>
      <c r="X412" s="12">
        <v>0</v>
      </c>
      <c r="Y412" s="13">
        <v>0</v>
      </c>
      <c r="Z412" s="13">
        <v>0</v>
      </c>
      <c r="AA412" s="13">
        <v>0</v>
      </c>
      <c r="AB412" s="13">
        <v>0</v>
      </c>
      <c r="AC412" s="13">
        <v>0</v>
      </c>
      <c r="AD412" s="13">
        <v>0</v>
      </c>
      <c r="AE412" s="13">
        <v>0</v>
      </c>
      <c r="AF412" s="13">
        <v>0</v>
      </c>
      <c r="AG412" s="13"/>
      <c r="AH412" s="13">
        <v>0</v>
      </c>
      <c r="AI412" s="14">
        <v>0</v>
      </c>
    </row>
    <row r="413" spans="2:35" x14ac:dyDescent="0.25">
      <c r="B413" s="25">
        <v>43558</v>
      </c>
      <c r="C413" s="7"/>
      <c r="D413" s="5"/>
      <c r="E413" s="12">
        <v>0</v>
      </c>
      <c r="F413" s="12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/>
      <c r="P413" s="13">
        <v>0</v>
      </c>
      <c r="Q413" s="14">
        <v>0</v>
      </c>
      <c r="T413" s="25">
        <v>43558</v>
      </c>
      <c r="U413" s="7"/>
      <c r="V413" s="5"/>
      <c r="W413" s="12">
        <v>10551</v>
      </c>
      <c r="X413" s="12">
        <v>105.51</v>
      </c>
      <c r="Y413" s="13">
        <v>22.1571</v>
      </c>
      <c r="Z413" s="13">
        <v>0</v>
      </c>
      <c r="AA413" s="13">
        <v>0</v>
      </c>
      <c r="AB413" s="13">
        <v>22.16</v>
      </c>
      <c r="AC413" s="13">
        <v>155.9</v>
      </c>
      <c r="AD413" s="13">
        <v>52.23</v>
      </c>
      <c r="AE413" s="13">
        <v>0</v>
      </c>
      <c r="AF413" s="13">
        <v>0</v>
      </c>
      <c r="AG413" s="13"/>
      <c r="AH413" s="13">
        <v>335.8</v>
      </c>
      <c r="AI413" s="14">
        <v>10215.200000000001</v>
      </c>
    </row>
    <row r="414" spans="2:35" x14ac:dyDescent="0.25">
      <c r="B414" s="25">
        <v>43559</v>
      </c>
      <c r="C414" s="7"/>
      <c r="D414" s="5"/>
      <c r="E414" s="12">
        <v>4102.3599999999997</v>
      </c>
      <c r="F414" s="12">
        <v>88.2</v>
      </c>
      <c r="G414" s="13">
        <v>18.522000000000002</v>
      </c>
      <c r="H414" s="13">
        <v>0</v>
      </c>
      <c r="I414" s="13">
        <v>0</v>
      </c>
      <c r="J414" s="13">
        <v>18.52</v>
      </c>
      <c r="K414" s="13">
        <v>58.41</v>
      </c>
      <c r="L414" s="13">
        <v>120.42</v>
      </c>
      <c r="M414" s="13">
        <v>0</v>
      </c>
      <c r="N414" s="13">
        <v>0</v>
      </c>
      <c r="O414" s="13"/>
      <c r="P414" s="13">
        <v>285.55</v>
      </c>
      <c r="Q414" s="14">
        <v>3816.8099999999995</v>
      </c>
      <c r="T414" s="25">
        <v>43559</v>
      </c>
      <c r="U414" s="7"/>
      <c r="V414" s="5"/>
      <c r="W414" s="12">
        <v>6207</v>
      </c>
      <c r="X414" s="12">
        <v>62.07</v>
      </c>
      <c r="Y414" s="13">
        <v>13.034700000000001</v>
      </c>
      <c r="Z414" s="13">
        <v>0</v>
      </c>
      <c r="AA414" s="13">
        <v>0</v>
      </c>
      <c r="AB414" s="13">
        <v>13.03</v>
      </c>
      <c r="AC414" s="13">
        <v>91.71</v>
      </c>
      <c r="AD414" s="13">
        <v>30.72</v>
      </c>
      <c r="AE414" s="13">
        <v>0</v>
      </c>
      <c r="AF414" s="13">
        <v>0</v>
      </c>
      <c r="AG414" s="13"/>
      <c r="AH414" s="13">
        <v>197.52999999999997</v>
      </c>
      <c r="AI414" s="14">
        <v>6009.47</v>
      </c>
    </row>
    <row r="415" spans="2:35" x14ac:dyDescent="0.25">
      <c r="B415" s="25">
        <v>43560</v>
      </c>
      <c r="C415" s="7"/>
      <c r="D415" s="5"/>
      <c r="E415" s="12">
        <v>0</v>
      </c>
      <c r="F415" s="12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/>
      <c r="P415" s="13">
        <v>0</v>
      </c>
      <c r="Q415" s="14">
        <v>0</v>
      </c>
      <c r="T415" s="25">
        <v>43560</v>
      </c>
      <c r="U415" s="7"/>
      <c r="V415" s="5"/>
      <c r="W415" s="12">
        <v>3071</v>
      </c>
      <c r="X415" s="12">
        <v>30.71</v>
      </c>
      <c r="Y415" s="13">
        <v>6.4490999999999996</v>
      </c>
      <c r="Z415" s="13">
        <v>0</v>
      </c>
      <c r="AA415" s="13">
        <v>0</v>
      </c>
      <c r="AB415" s="13">
        <v>6.45</v>
      </c>
      <c r="AC415" s="13">
        <v>45.38</v>
      </c>
      <c r="AD415" s="13">
        <v>15.2</v>
      </c>
      <c r="AE415" s="13">
        <v>0</v>
      </c>
      <c r="AF415" s="13">
        <v>0</v>
      </c>
      <c r="AG415" s="13"/>
      <c r="AH415" s="13">
        <v>97.740000000000009</v>
      </c>
      <c r="AI415" s="14">
        <v>2973.26</v>
      </c>
    </row>
    <row r="416" spans="2:35" x14ac:dyDescent="0.25">
      <c r="B416" s="25">
        <v>43561</v>
      </c>
      <c r="C416" s="7"/>
      <c r="D416" s="5"/>
      <c r="E416" s="12">
        <v>0</v>
      </c>
      <c r="F416" s="12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/>
      <c r="P416" s="13">
        <v>0</v>
      </c>
      <c r="Q416" s="14">
        <v>0</v>
      </c>
      <c r="T416" s="25">
        <v>43561</v>
      </c>
      <c r="U416" s="7"/>
      <c r="V416" s="5"/>
      <c r="W416" s="12">
        <v>0</v>
      </c>
      <c r="X416" s="12">
        <v>0</v>
      </c>
      <c r="Y416" s="13">
        <v>0</v>
      </c>
      <c r="Z416" s="13">
        <v>0</v>
      </c>
      <c r="AA416" s="13">
        <v>0</v>
      </c>
      <c r="AB416" s="13">
        <v>0</v>
      </c>
      <c r="AC416" s="13">
        <v>0</v>
      </c>
      <c r="AD416" s="13">
        <v>0</v>
      </c>
      <c r="AE416" s="13">
        <v>0</v>
      </c>
      <c r="AF416" s="13">
        <v>0</v>
      </c>
      <c r="AG416" s="13"/>
      <c r="AH416" s="13">
        <v>0</v>
      </c>
      <c r="AI416" s="14">
        <v>0</v>
      </c>
    </row>
    <row r="417" spans="2:35" x14ac:dyDescent="0.25">
      <c r="B417" s="25">
        <v>43562</v>
      </c>
      <c r="C417" s="7"/>
      <c r="D417" s="5"/>
      <c r="E417" s="12">
        <v>0</v>
      </c>
      <c r="F417" s="12"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/>
      <c r="P417" s="13">
        <v>0</v>
      </c>
      <c r="Q417" s="14">
        <v>0</v>
      </c>
      <c r="T417" s="25">
        <v>43562</v>
      </c>
      <c r="U417" s="7"/>
      <c r="V417" s="5"/>
      <c r="W417" s="12">
        <v>0</v>
      </c>
      <c r="X417" s="12">
        <v>0</v>
      </c>
      <c r="Y417" s="13">
        <v>0</v>
      </c>
      <c r="Z417" s="13">
        <v>0</v>
      </c>
      <c r="AA417" s="13">
        <v>0</v>
      </c>
      <c r="AB417" s="13">
        <v>0</v>
      </c>
      <c r="AC417" s="13">
        <v>0</v>
      </c>
      <c r="AD417" s="13">
        <v>0</v>
      </c>
      <c r="AE417" s="13">
        <v>0</v>
      </c>
      <c r="AF417" s="13">
        <v>0</v>
      </c>
      <c r="AG417" s="13"/>
      <c r="AH417" s="13">
        <v>0</v>
      </c>
      <c r="AI417" s="14">
        <v>0</v>
      </c>
    </row>
    <row r="418" spans="2:35" x14ac:dyDescent="0.25">
      <c r="B418" s="25">
        <v>43563</v>
      </c>
      <c r="C418" s="7"/>
      <c r="D418" s="5"/>
      <c r="E418" s="12">
        <v>0</v>
      </c>
      <c r="F418" s="12">
        <v>0</v>
      </c>
      <c r="G418" s="13">
        <v>0</v>
      </c>
      <c r="H418" s="13">
        <v>0</v>
      </c>
      <c r="I418" s="13">
        <v>0</v>
      </c>
      <c r="J418" s="13">
        <v>0</v>
      </c>
      <c r="K418" s="13">
        <v>0</v>
      </c>
      <c r="L418" s="13">
        <v>0</v>
      </c>
      <c r="M418" s="13">
        <v>0</v>
      </c>
      <c r="N418" s="13">
        <v>0</v>
      </c>
      <c r="O418" s="13"/>
      <c r="P418" s="13">
        <v>0</v>
      </c>
      <c r="Q418" s="14">
        <v>0</v>
      </c>
      <c r="T418" s="25">
        <v>43563</v>
      </c>
      <c r="U418" s="7"/>
      <c r="V418" s="5"/>
      <c r="W418" s="12">
        <v>6923</v>
      </c>
      <c r="X418" s="12">
        <v>69.23</v>
      </c>
      <c r="Y418" s="13">
        <v>14.538300000000001</v>
      </c>
      <c r="Z418" s="13">
        <v>0</v>
      </c>
      <c r="AA418" s="13">
        <v>0</v>
      </c>
      <c r="AB418" s="13">
        <v>14.54</v>
      </c>
      <c r="AC418" s="13">
        <v>102.29</v>
      </c>
      <c r="AD418" s="13">
        <v>34.270000000000003</v>
      </c>
      <c r="AE418" s="13">
        <v>0</v>
      </c>
      <c r="AF418" s="13">
        <v>0</v>
      </c>
      <c r="AG418" s="13"/>
      <c r="AH418" s="13">
        <v>220.33</v>
      </c>
      <c r="AI418" s="14">
        <v>6702.67</v>
      </c>
    </row>
    <row r="419" spans="2:35" x14ac:dyDescent="0.25">
      <c r="B419" s="25">
        <v>43564</v>
      </c>
      <c r="C419" s="7"/>
      <c r="D419" s="5"/>
      <c r="E419" s="12">
        <v>3310.5</v>
      </c>
      <c r="F419" s="12">
        <v>71.17</v>
      </c>
      <c r="G419" s="13">
        <v>14.945699999999999</v>
      </c>
      <c r="H419" s="13">
        <v>0</v>
      </c>
      <c r="I419" s="13">
        <v>0</v>
      </c>
      <c r="J419" s="13">
        <v>14.940000000000001</v>
      </c>
      <c r="K419" s="13">
        <v>47.14</v>
      </c>
      <c r="L419" s="13">
        <v>97.18</v>
      </c>
      <c r="M419" s="13">
        <v>0</v>
      </c>
      <c r="N419" s="13">
        <v>0</v>
      </c>
      <c r="O419" s="13"/>
      <c r="P419" s="13">
        <v>230.43</v>
      </c>
      <c r="Q419" s="14">
        <v>3080.07</v>
      </c>
      <c r="T419" s="25">
        <v>43564</v>
      </c>
      <c r="U419" s="7"/>
      <c r="V419" s="5"/>
      <c r="W419" s="12">
        <v>0</v>
      </c>
      <c r="X419" s="12">
        <v>0</v>
      </c>
      <c r="Y419" s="13">
        <v>0</v>
      </c>
      <c r="Z419" s="13">
        <v>0</v>
      </c>
      <c r="AA419" s="13">
        <v>0</v>
      </c>
      <c r="AB419" s="13">
        <v>0</v>
      </c>
      <c r="AC419" s="13">
        <v>0</v>
      </c>
      <c r="AD419" s="13">
        <v>0</v>
      </c>
      <c r="AE419" s="13">
        <v>0</v>
      </c>
      <c r="AF419" s="13">
        <v>0</v>
      </c>
      <c r="AG419" s="13"/>
      <c r="AH419" s="13">
        <v>0</v>
      </c>
      <c r="AI419" s="14">
        <v>0</v>
      </c>
    </row>
    <row r="420" spans="2:35" x14ac:dyDescent="0.25">
      <c r="B420" s="25">
        <v>43565</v>
      </c>
      <c r="C420" s="7"/>
      <c r="D420" s="5"/>
      <c r="E420" s="12">
        <v>1582</v>
      </c>
      <c r="F420" s="12">
        <v>34.01</v>
      </c>
      <c r="G420" s="13">
        <v>7.1420999999999992</v>
      </c>
      <c r="H420" s="13">
        <v>0</v>
      </c>
      <c r="I420" s="13">
        <v>0</v>
      </c>
      <c r="J420" s="13">
        <v>7.14</v>
      </c>
      <c r="K420" s="13">
        <v>22.52</v>
      </c>
      <c r="L420" s="13">
        <v>46.44</v>
      </c>
      <c r="M420" s="13">
        <v>0</v>
      </c>
      <c r="N420" s="13">
        <v>0</v>
      </c>
      <c r="O420" s="13"/>
      <c r="P420" s="13">
        <v>110.11</v>
      </c>
      <c r="Q420" s="14">
        <v>1471.89</v>
      </c>
      <c r="T420" s="25">
        <v>43565</v>
      </c>
      <c r="U420" s="7"/>
      <c r="V420" s="5"/>
      <c r="W420" s="12">
        <v>5100</v>
      </c>
      <c r="X420" s="12">
        <v>51</v>
      </c>
      <c r="Y420" s="13">
        <v>10.71</v>
      </c>
      <c r="Z420" s="13">
        <v>0</v>
      </c>
      <c r="AA420" s="13">
        <v>0</v>
      </c>
      <c r="AB420" s="13">
        <v>10.71</v>
      </c>
      <c r="AC420" s="13">
        <v>75.36</v>
      </c>
      <c r="AD420" s="13">
        <v>25.25</v>
      </c>
      <c r="AE420" s="13">
        <v>0</v>
      </c>
      <c r="AF420" s="13">
        <v>0</v>
      </c>
      <c r="AG420" s="13"/>
      <c r="AH420" s="13">
        <v>162.32</v>
      </c>
      <c r="AI420" s="14">
        <v>4937.68</v>
      </c>
    </row>
    <row r="421" spans="2:35" x14ac:dyDescent="0.25">
      <c r="B421" s="25">
        <v>43566</v>
      </c>
      <c r="C421" s="7"/>
      <c r="D421" s="5"/>
      <c r="E421" s="12">
        <v>0</v>
      </c>
      <c r="F421" s="12">
        <v>0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0</v>
      </c>
      <c r="O421" s="13"/>
      <c r="P421" s="13">
        <v>0</v>
      </c>
      <c r="Q421" s="14">
        <v>0</v>
      </c>
      <c r="T421" s="25">
        <v>43566</v>
      </c>
      <c r="U421" s="7"/>
      <c r="V421" s="5"/>
      <c r="W421" s="12">
        <v>0</v>
      </c>
      <c r="X421" s="12">
        <v>0</v>
      </c>
      <c r="Y421" s="13">
        <v>0</v>
      </c>
      <c r="Z421" s="13">
        <v>0</v>
      </c>
      <c r="AA421" s="13">
        <v>0</v>
      </c>
      <c r="AB421" s="13">
        <v>0</v>
      </c>
      <c r="AC421" s="13">
        <v>0</v>
      </c>
      <c r="AD421" s="13">
        <v>0</v>
      </c>
      <c r="AE421" s="13">
        <v>0</v>
      </c>
      <c r="AF421" s="13">
        <v>0</v>
      </c>
      <c r="AG421" s="13"/>
      <c r="AH421" s="13">
        <v>0</v>
      </c>
      <c r="AI421" s="14">
        <v>0</v>
      </c>
    </row>
    <row r="422" spans="2:35" x14ac:dyDescent="0.25">
      <c r="B422" s="25">
        <v>43567</v>
      </c>
      <c r="C422" s="7"/>
      <c r="D422" s="5"/>
      <c r="E422" s="12">
        <v>300</v>
      </c>
      <c r="F422" s="12">
        <v>6.45</v>
      </c>
      <c r="G422" s="13">
        <v>1.3545000000000003</v>
      </c>
      <c r="H422" s="13">
        <v>0</v>
      </c>
      <c r="I422" s="13">
        <v>0</v>
      </c>
      <c r="J422" s="13">
        <v>1.35</v>
      </c>
      <c r="K422" s="13">
        <v>4.4000000000000004</v>
      </c>
      <c r="L422" s="13">
        <v>0</v>
      </c>
      <c r="M422" s="13">
        <v>0</v>
      </c>
      <c r="N422" s="13">
        <v>0</v>
      </c>
      <c r="O422" s="13"/>
      <c r="P422" s="13">
        <v>12.200000000000001</v>
      </c>
      <c r="Q422" s="14">
        <v>287.8</v>
      </c>
      <c r="T422" s="25">
        <v>43567</v>
      </c>
      <c r="U422" s="7"/>
      <c r="V422" s="5"/>
      <c r="W422" s="12">
        <v>980</v>
      </c>
      <c r="X422" s="12">
        <v>9.8000000000000007</v>
      </c>
      <c r="Y422" s="13">
        <v>2.0580000000000003</v>
      </c>
      <c r="Z422" s="13">
        <v>0</v>
      </c>
      <c r="AA422" s="13">
        <v>0</v>
      </c>
      <c r="AB422" s="13">
        <v>2.06</v>
      </c>
      <c r="AC422" s="13">
        <v>14.55</v>
      </c>
      <c r="AD422" s="13">
        <v>0</v>
      </c>
      <c r="AE422" s="13">
        <v>0</v>
      </c>
      <c r="AF422" s="13">
        <v>0</v>
      </c>
      <c r="AG422" s="13"/>
      <c r="AH422" s="13">
        <v>26.410000000000004</v>
      </c>
      <c r="AI422" s="14">
        <v>953.59</v>
      </c>
    </row>
    <row r="423" spans="2:35" x14ac:dyDescent="0.25">
      <c r="B423" s="25">
        <v>43568</v>
      </c>
      <c r="C423" s="7"/>
      <c r="D423" s="5"/>
      <c r="E423" s="12">
        <v>0</v>
      </c>
      <c r="F423" s="12">
        <v>0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0</v>
      </c>
      <c r="M423" s="13">
        <v>0</v>
      </c>
      <c r="N423" s="13">
        <v>0</v>
      </c>
      <c r="O423" s="13"/>
      <c r="P423" s="13">
        <v>0</v>
      </c>
      <c r="Q423" s="14">
        <v>0</v>
      </c>
      <c r="T423" s="25">
        <v>43568</v>
      </c>
      <c r="U423" s="7"/>
      <c r="V423" s="5"/>
      <c r="W423" s="12">
        <v>0</v>
      </c>
      <c r="X423" s="12">
        <v>0</v>
      </c>
      <c r="Y423" s="13">
        <v>0</v>
      </c>
      <c r="Z423" s="13">
        <v>0</v>
      </c>
      <c r="AA423" s="13">
        <v>0</v>
      </c>
      <c r="AB423" s="13">
        <v>0</v>
      </c>
      <c r="AC423" s="13">
        <v>0</v>
      </c>
      <c r="AD423" s="13">
        <v>0</v>
      </c>
      <c r="AE423" s="13">
        <v>0</v>
      </c>
      <c r="AF423" s="13">
        <v>0</v>
      </c>
      <c r="AG423" s="13"/>
      <c r="AH423" s="13">
        <v>0</v>
      </c>
      <c r="AI423" s="14">
        <v>0</v>
      </c>
    </row>
    <row r="424" spans="2:35" x14ac:dyDescent="0.25">
      <c r="B424" s="25">
        <v>43569</v>
      </c>
      <c r="C424" s="7"/>
      <c r="D424" s="5"/>
      <c r="E424" s="12">
        <v>0</v>
      </c>
      <c r="F424" s="12">
        <v>0</v>
      </c>
      <c r="G424" s="13">
        <v>0</v>
      </c>
      <c r="H424" s="13">
        <v>0</v>
      </c>
      <c r="I424" s="13">
        <v>0</v>
      </c>
      <c r="J424" s="13">
        <v>0</v>
      </c>
      <c r="K424" s="13">
        <v>0</v>
      </c>
      <c r="L424" s="13">
        <v>0</v>
      </c>
      <c r="M424" s="13">
        <v>0</v>
      </c>
      <c r="N424" s="13">
        <v>0</v>
      </c>
      <c r="O424" s="13"/>
      <c r="P424" s="13">
        <v>0</v>
      </c>
      <c r="Q424" s="14">
        <v>0</v>
      </c>
      <c r="T424" s="25">
        <v>43569</v>
      </c>
      <c r="U424" s="7"/>
      <c r="V424" s="5"/>
      <c r="W424" s="12">
        <v>0</v>
      </c>
      <c r="X424" s="12">
        <v>0</v>
      </c>
      <c r="Y424" s="13">
        <v>0</v>
      </c>
      <c r="Z424" s="13">
        <v>0</v>
      </c>
      <c r="AA424" s="13">
        <v>0</v>
      </c>
      <c r="AB424" s="13">
        <v>0</v>
      </c>
      <c r="AC424" s="13">
        <v>0</v>
      </c>
      <c r="AD424" s="13">
        <v>0</v>
      </c>
      <c r="AE424" s="13">
        <v>0</v>
      </c>
      <c r="AF424" s="13">
        <v>0</v>
      </c>
      <c r="AG424" s="13"/>
      <c r="AH424" s="13">
        <v>0</v>
      </c>
      <c r="AI424" s="14">
        <v>0</v>
      </c>
    </row>
    <row r="425" spans="2:35" x14ac:dyDescent="0.25">
      <c r="B425" s="25">
        <v>43570</v>
      </c>
      <c r="C425" s="7"/>
      <c r="D425" s="5"/>
      <c r="E425" s="12">
        <v>0</v>
      </c>
      <c r="F425" s="12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/>
      <c r="P425" s="13">
        <v>0</v>
      </c>
      <c r="Q425" s="14">
        <v>0</v>
      </c>
      <c r="T425" s="25">
        <v>43570</v>
      </c>
      <c r="U425" s="7"/>
      <c r="V425" s="5"/>
      <c r="W425" s="12">
        <v>1260</v>
      </c>
      <c r="X425" s="12">
        <v>12.6</v>
      </c>
      <c r="Y425" s="13">
        <v>2.6459999999999995</v>
      </c>
      <c r="Z425" s="13">
        <v>0</v>
      </c>
      <c r="AA425" s="13">
        <v>0</v>
      </c>
      <c r="AB425" s="13">
        <v>2.65</v>
      </c>
      <c r="AC425" s="13">
        <v>18.71</v>
      </c>
      <c r="AD425" s="13">
        <v>0</v>
      </c>
      <c r="AE425" s="13">
        <v>0</v>
      </c>
      <c r="AF425" s="13">
        <v>0</v>
      </c>
      <c r="AG425" s="13"/>
      <c r="AH425" s="13">
        <v>33.959999999999994</v>
      </c>
      <c r="AI425" s="14">
        <v>1226.04</v>
      </c>
    </row>
    <row r="426" spans="2:35" x14ac:dyDescent="0.25">
      <c r="B426" s="25">
        <v>43571</v>
      </c>
      <c r="C426" s="7"/>
      <c r="D426" s="5"/>
      <c r="E426" s="12">
        <v>1992.17</v>
      </c>
      <c r="F426" s="12">
        <v>42.83</v>
      </c>
      <c r="G426" s="13">
        <v>8.9942999999999991</v>
      </c>
      <c r="H426" s="13">
        <v>0</v>
      </c>
      <c r="I426" s="13">
        <v>0</v>
      </c>
      <c r="J426" s="13">
        <v>8.99</v>
      </c>
      <c r="K426" s="13">
        <v>28.36</v>
      </c>
      <c r="L426" s="13">
        <v>58.48</v>
      </c>
      <c r="M426" s="13">
        <v>0</v>
      </c>
      <c r="N426" s="13">
        <v>0</v>
      </c>
      <c r="O426" s="13"/>
      <c r="P426" s="13">
        <v>138.65999999999997</v>
      </c>
      <c r="Q426" s="14">
        <v>1853.5100000000002</v>
      </c>
      <c r="T426" s="25">
        <v>43571</v>
      </c>
      <c r="U426" s="7"/>
      <c r="V426" s="5"/>
      <c r="W426" s="12">
        <v>8057</v>
      </c>
      <c r="X426" s="12">
        <v>80.569999999999993</v>
      </c>
      <c r="Y426" s="13">
        <v>16.919699999999999</v>
      </c>
      <c r="Z426" s="13">
        <v>0</v>
      </c>
      <c r="AA426" s="13">
        <v>0</v>
      </c>
      <c r="AB426" s="13">
        <v>16.920000000000002</v>
      </c>
      <c r="AC426" s="13">
        <v>119.05</v>
      </c>
      <c r="AD426" s="13">
        <v>39.880000000000003</v>
      </c>
      <c r="AE426" s="13">
        <v>0</v>
      </c>
      <c r="AF426" s="13">
        <v>0</v>
      </c>
      <c r="AG426" s="13"/>
      <c r="AH426" s="13">
        <v>256.42</v>
      </c>
      <c r="AI426" s="14">
        <v>7800.58</v>
      </c>
    </row>
    <row r="427" spans="2:35" x14ac:dyDescent="0.25">
      <c r="B427" s="25">
        <v>43572</v>
      </c>
      <c r="C427" s="7"/>
      <c r="D427" s="5"/>
      <c r="E427" s="12">
        <v>3889</v>
      </c>
      <c r="F427" s="12">
        <v>83.61</v>
      </c>
      <c r="G427" s="13">
        <v>17.5581</v>
      </c>
      <c r="H427" s="13">
        <v>328.46</v>
      </c>
      <c r="I427" s="13">
        <v>34.488300000000002</v>
      </c>
      <c r="J427" s="13">
        <v>52.05</v>
      </c>
      <c r="K427" s="13">
        <v>50.59</v>
      </c>
      <c r="L427" s="13">
        <v>104.31</v>
      </c>
      <c r="M427" s="13">
        <v>0</v>
      </c>
      <c r="N427" s="13">
        <v>0</v>
      </c>
      <c r="O427" s="13"/>
      <c r="P427" s="13">
        <v>619.02</v>
      </c>
      <c r="Q427" s="14">
        <v>3269.98</v>
      </c>
      <c r="T427" s="25">
        <v>43572</v>
      </c>
      <c r="U427" s="7"/>
      <c r="V427" s="5"/>
      <c r="W427" s="12">
        <v>3300</v>
      </c>
      <c r="X427" s="12">
        <v>33</v>
      </c>
      <c r="Y427" s="13">
        <v>6.93</v>
      </c>
      <c r="Z427" s="13">
        <v>0</v>
      </c>
      <c r="AA427" s="13">
        <v>0</v>
      </c>
      <c r="AB427" s="13">
        <v>6.93</v>
      </c>
      <c r="AC427" s="13">
        <v>48.76</v>
      </c>
      <c r="AD427" s="13">
        <v>16.34</v>
      </c>
      <c r="AE427" s="13">
        <v>0</v>
      </c>
      <c r="AF427" s="13">
        <v>0</v>
      </c>
      <c r="AG427" s="13"/>
      <c r="AH427" s="13">
        <v>105.03</v>
      </c>
      <c r="AI427" s="14">
        <v>3194.97</v>
      </c>
    </row>
    <row r="428" spans="2:35" x14ac:dyDescent="0.25">
      <c r="B428" s="25">
        <v>43573</v>
      </c>
      <c r="C428" s="7"/>
      <c r="D428" s="5"/>
      <c r="E428" s="12">
        <v>0</v>
      </c>
      <c r="F428" s="12">
        <v>0</v>
      </c>
      <c r="G428" s="13">
        <v>0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/>
      <c r="P428" s="13">
        <v>0</v>
      </c>
      <c r="Q428" s="14">
        <v>0</v>
      </c>
      <c r="T428" s="25">
        <v>43573</v>
      </c>
      <c r="U428" s="7"/>
      <c r="V428" s="5"/>
      <c r="W428" s="12">
        <v>0</v>
      </c>
      <c r="X428" s="12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/>
      <c r="AH428" s="13">
        <v>0</v>
      </c>
      <c r="AI428" s="14">
        <v>0</v>
      </c>
    </row>
    <row r="429" spans="2:35" x14ac:dyDescent="0.25">
      <c r="B429" s="25">
        <v>43574</v>
      </c>
      <c r="C429" s="7"/>
      <c r="D429" s="5"/>
      <c r="E429" s="12">
        <v>0</v>
      </c>
      <c r="F429" s="12">
        <v>0</v>
      </c>
      <c r="G429" s="13">
        <v>0</v>
      </c>
      <c r="H429" s="13">
        <v>0</v>
      </c>
      <c r="I429" s="13">
        <v>0</v>
      </c>
      <c r="J429" s="13">
        <v>0</v>
      </c>
      <c r="K429" s="13">
        <v>0</v>
      </c>
      <c r="L429" s="13">
        <v>0</v>
      </c>
      <c r="M429" s="13">
        <v>0</v>
      </c>
      <c r="N429" s="13">
        <v>0</v>
      </c>
      <c r="O429" s="13"/>
      <c r="P429" s="13">
        <v>0</v>
      </c>
      <c r="Q429" s="14">
        <v>0</v>
      </c>
      <c r="T429" s="25">
        <v>43574</v>
      </c>
      <c r="U429" s="7"/>
      <c r="V429" s="5"/>
      <c r="W429" s="12">
        <v>0</v>
      </c>
      <c r="X429" s="12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/>
      <c r="AH429" s="13">
        <v>0</v>
      </c>
      <c r="AI429" s="14">
        <v>0</v>
      </c>
    </row>
    <row r="430" spans="2:35" x14ac:dyDescent="0.25">
      <c r="B430" s="25">
        <v>43575</v>
      </c>
      <c r="C430" s="7"/>
      <c r="D430" s="5"/>
      <c r="E430" s="12">
        <v>0</v>
      </c>
      <c r="F430" s="12">
        <v>0</v>
      </c>
      <c r="G430" s="13">
        <v>0</v>
      </c>
      <c r="H430" s="13">
        <v>0</v>
      </c>
      <c r="I430" s="13">
        <v>0</v>
      </c>
      <c r="J430" s="13">
        <v>0</v>
      </c>
      <c r="K430" s="13">
        <v>0</v>
      </c>
      <c r="L430" s="13">
        <v>0</v>
      </c>
      <c r="M430" s="13">
        <v>0</v>
      </c>
      <c r="N430" s="13">
        <v>0</v>
      </c>
      <c r="O430" s="13"/>
      <c r="P430" s="13">
        <v>0</v>
      </c>
      <c r="Q430" s="14">
        <v>0</v>
      </c>
      <c r="T430" s="25">
        <v>43575</v>
      </c>
      <c r="U430" s="7"/>
      <c r="V430" s="5"/>
      <c r="W430" s="12">
        <v>0</v>
      </c>
      <c r="X430" s="12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/>
      <c r="AH430" s="13">
        <v>0</v>
      </c>
      <c r="AI430" s="14">
        <v>0</v>
      </c>
    </row>
    <row r="431" spans="2:35" x14ac:dyDescent="0.25">
      <c r="B431" s="25">
        <v>43576</v>
      </c>
      <c r="C431" s="7"/>
      <c r="D431" s="5"/>
      <c r="E431" s="12">
        <v>0</v>
      </c>
      <c r="F431" s="12">
        <v>0</v>
      </c>
      <c r="G431" s="13">
        <v>0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/>
      <c r="P431" s="13">
        <v>0</v>
      </c>
      <c r="Q431" s="14">
        <v>0</v>
      </c>
      <c r="T431" s="25">
        <v>43576</v>
      </c>
      <c r="U431" s="7"/>
      <c r="V431" s="5"/>
      <c r="W431" s="12">
        <v>0</v>
      </c>
      <c r="X431" s="12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/>
      <c r="AH431" s="13">
        <v>0</v>
      </c>
      <c r="AI431" s="14">
        <v>0</v>
      </c>
    </row>
    <row r="432" spans="2:35" x14ac:dyDescent="0.25">
      <c r="B432" s="25">
        <v>43577</v>
      </c>
      <c r="C432" s="7"/>
      <c r="D432" s="5"/>
      <c r="E432" s="12">
        <v>10341.369999999999</v>
      </c>
      <c r="F432" s="12">
        <v>222.34</v>
      </c>
      <c r="G432" s="13">
        <v>46.691400000000002</v>
      </c>
      <c r="H432" s="13">
        <v>269.11</v>
      </c>
      <c r="I432" s="13">
        <v>28.256550000000001</v>
      </c>
      <c r="J432" s="13">
        <v>74.95</v>
      </c>
      <c r="K432" s="13">
        <v>143.32</v>
      </c>
      <c r="L432" s="13">
        <v>295.5</v>
      </c>
      <c r="M432" s="13">
        <v>0</v>
      </c>
      <c r="N432" s="13">
        <v>0</v>
      </c>
      <c r="O432" s="13"/>
      <c r="P432" s="13">
        <v>1005.2200000000001</v>
      </c>
      <c r="Q432" s="14">
        <v>9336.15</v>
      </c>
      <c r="T432" s="25">
        <v>43577</v>
      </c>
      <c r="U432" s="7"/>
      <c r="V432" s="5"/>
      <c r="W432" s="12">
        <v>1400.97</v>
      </c>
      <c r="X432" s="12">
        <v>14.01</v>
      </c>
      <c r="Y432" s="13">
        <v>2.9420999999999999</v>
      </c>
      <c r="Z432" s="13">
        <v>0</v>
      </c>
      <c r="AA432" s="13">
        <v>0</v>
      </c>
      <c r="AB432" s="13">
        <v>2.94</v>
      </c>
      <c r="AC432" s="13">
        <v>20.8</v>
      </c>
      <c r="AD432" s="13">
        <v>0</v>
      </c>
      <c r="AE432" s="13">
        <v>0</v>
      </c>
      <c r="AF432" s="13">
        <v>0</v>
      </c>
      <c r="AG432" s="13"/>
      <c r="AH432" s="13">
        <v>37.75</v>
      </c>
      <c r="AI432" s="14">
        <v>1363.22</v>
      </c>
    </row>
    <row r="433" spans="2:35" x14ac:dyDescent="0.25">
      <c r="B433" s="25">
        <v>43578</v>
      </c>
      <c r="C433" s="7"/>
      <c r="D433" s="5"/>
      <c r="E433" s="12">
        <v>0</v>
      </c>
      <c r="F433" s="12">
        <v>0</v>
      </c>
      <c r="G433" s="13">
        <v>0</v>
      </c>
      <c r="H433" s="13">
        <v>0</v>
      </c>
      <c r="I433" s="13">
        <v>0</v>
      </c>
      <c r="J433" s="13">
        <v>0</v>
      </c>
      <c r="K433" s="13">
        <v>0</v>
      </c>
      <c r="L433" s="13">
        <v>0</v>
      </c>
      <c r="M433" s="13">
        <v>0</v>
      </c>
      <c r="N433" s="13">
        <v>0</v>
      </c>
      <c r="O433" s="13"/>
      <c r="P433" s="13">
        <v>0</v>
      </c>
      <c r="Q433" s="14">
        <v>0</v>
      </c>
      <c r="T433" s="25">
        <v>43578</v>
      </c>
      <c r="U433" s="7"/>
      <c r="V433" s="5"/>
      <c r="W433" s="12">
        <v>4413</v>
      </c>
      <c r="X433" s="12">
        <v>44.13</v>
      </c>
      <c r="Y433" s="13">
        <v>9.2673000000000005</v>
      </c>
      <c r="Z433" s="13">
        <v>0</v>
      </c>
      <c r="AA433" s="13">
        <v>0</v>
      </c>
      <c r="AB433" s="13">
        <v>9.27</v>
      </c>
      <c r="AC433" s="13">
        <v>65.209999999999994</v>
      </c>
      <c r="AD433" s="13">
        <v>21.84</v>
      </c>
      <c r="AE433" s="13">
        <v>0</v>
      </c>
      <c r="AF433" s="13">
        <v>0</v>
      </c>
      <c r="AG433" s="13"/>
      <c r="AH433" s="13">
        <v>140.44999999999999</v>
      </c>
      <c r="AI433" s="14">
        <v>4272.55</v>
      </c>
    </row>
    <row r="434" spans="2:35" x14ac:dyDescent="0.25">
      <c r="B434" s="25">
        <v>43579</v>
      </c>
      <c r="C434" s="7"/>
      <c r="D434" s="5"/>
      <c r="E434" s="12">
        <v>2290.6</v>
      </c>
      <c r="F434" s="12">
        <v>49.25</v>
      </c>
      <c r="G434" s="13">
        <v>10.342499999999999</v>
      </c>
      <c r="H434" s="13">
        <v>0</v>
      </c>
      <c r="I434" s="13">
        <v>0</v>
      </c>
      <c r="J434" s="13">
        <v>10.34</v>
      </c>
      <c r="K434" s="13">
        <v>32.61</v>
      </c>
      <c r="L434" s="13">
        <v>67.239999999999995</v>
      </c>
      <c r="M434" s="13">
        <v>0</v>
      </c>
      <c r="N434" s="13">
        <v>0</v>
      </c>
      <c r="O434" s="13"/>
      <c r="P434" s="13">
        <v>159.44</v>
      </c>
      <c r="Q434" s="14">
        <v>2131.16</v>
      </c>
      <c r="T434" s="25">
        <v>43579</v>
      </c>
      <c r="U434" s="7"/>
      <c r="V434" s="5"/>
      <c r="W434" s="12">
        <v>2028.79</v>
      </c>
      <c r="X434" s="12">
        <v>20.29</v>
      </c>
      <c r="Y434" s="13">
        <v>4.2608999999999995</v>
      </c>
      <c r="Z434" s="13">
        <v>0</v>
      </c>
      <c r="AA434" s="13">
        <v>0</v>
      </c>
      <c r="AB434" s="13">
        <v>4.26</v>
      </c>
      <c r="AC434" s="13">
        <v>30.13</v>
      </c>
      <c r="AD434" s="13">
        <v>0</v>
      </c>
      <c r="AE434" s="13">
        <v>0</v>
      </c>
      <c r="AF434" s="13">
        <v>0</v>
      </c>
      <c r="AG434" s="13"/>
      <c r="AH434" s="13">
        <v>54.68</v>
      </c>
      <c r="AI434" s="14">
        <v>1974.11</v>
      </c>
    </row>
    <row r="435" spans="2:35" x14ac:dyDescent="0.25">
      <c r="B435" s="25">
        <v>43580</v>
      </c>
      <c r="C435" s="7"/>
      <c r="D435" s="5"/>
      <c r="E435" s="12">
        <v>0</v>
      </c>
      <c r="F435" s="12">
        <v>0</v>
      </c>
      <c r="G435" s="13">
        <v>0</v>
      </c>
      <c r="H435" s="13">
        <v>0</v>
      </c>
      <c r="I435" s="13">
        <v>0</v>
      </c>
      <c r="J435" s="13">
        <v>0</v>
      </c>
      <c r="K435" s="13">
        <v>0</v>
      </c>
      <c r="L435" s="13">
        <v>0</v>
      </c>
      <c r="M435" s="13">
        <v>0</v>
      </c>
      <c r="N435" s="13">
        <v>0</v>
      </c>
      <c r="O435" s="13"/>
      <c r="P435" s="13">
        <v>0</v>
      </c>
      <c r="Q435" s="14">
        <v>0</v>
      </c>
      <c r="T435" s="25">
        <v>43580</v>
      </c>
      <c r="U435" s="7"/>
      <c r="V435" s="5"/>
      <c r="W435" s="12">
        <v>0</v>
      </c>
      <c r="X435" s="12">
        <v>0</v>
      </c>
      <c r="Y435" s="13">
        <v>0</v>
      </c>
      <c r="Z435" s="13">
        <v>0</v>
      </c>
      <c r="AA435" s="13">
        <v>0</v>
      </c>
      <c r="AB435" s="13">
        <v>0</v>
      </c>
      <c r="AC435" s="13">
        <v>0</v>
      </c>
      <c r="AD435" s="13">
        <v>0</v>
      </c>
      <c r="AE435" s="13">
        <v>0</v>
      </c>
      <c r="AF435" s="13">
        <v>0</v>
      </c>
      <c r="AG435" s="13"/>
      <c r="AH435" s="13">
        <v>0</v>
      </c>
      <c r="AI435" s="14">
        <v>0</v>
      </c>
    </row>
    <row r="436" spans="2:35" x14ac:dyDescent="0.25">
      <c r="B436" s="25">
        <v>43581</v>
      </c>
      <c r="C436" s="7"/>
      <c r="D436" s="5"/>
      <c r="E436" s="12">
        <v>0</v>
      </c>
      <c r="F436" s="12">
        <v>0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0</v>
      </c>
      <c r="M436" s="13">
        <v>0</v>
      </c>
      <c r="N436" s="13">
        <v>0</v>
      </c>
      <c r="O436" s="13"/>
      <c r="P436" s="13">
        <v>0</v>
      </c>
      <c r="Q436" s="14">
        <v>0</v>
      </c>
      <c r="T436" s="25">
        <v>43581</v>
      </c>
      <c r="U436" s="7"/>
      <c r="V436" s="5"/>
      <c r="W436" s="12">
        <v>2950</v>
      </c>
      <c r="X436" s="12">
        <v>29.5</v>
      </c>
      <c r="Y436" s="13">
        <v>6.1950000000000003</v>
      </c>
      <c r="Z436" s="13">
        <v>0</v>
      </c>
      <c r="AA436" s="13">
        <v>0</v>
      </c>
      <c r="AB436" s="13">
        <v>6.2</v>
      </c>
      <c r="AC436" s="13">
        <v>43.59</v>
      </c>
      <c r="AD436" s="13">
        <v>14.6</v>
      </c>
      <c r="AE436" s="13">
        <v>0</v>
      </c>
      <c r="AF436" s="13">
        <v>0</v>
      </c>
      <c r="AG436" s="13"/>
      <c r="AH436" s="13">
        <v>93.890000000000015</v>
      </c>
      <c r="AI436" s="14">
        <v>2856.11</v>
      </c>
    </row>
    <row r="437" spans="2:35" x14ac:dyDescent="0.25">
      <c r="B437" s="25">
        <v>43582</v>
      </c>
      <c r="C437" s="7"/>
      <c r="D437" s="5"/>
      <c r="E437" s="12">
        <v>0</v>
      </c>
      <c r="F437" s="12">
        <v>0</v>
      </c>
      <c r="G437" s="13">
        <v>0</v>
      </c>
      <c r="H437" s="13">
        <v>0</v>
      </c>
      <c r="I437" s="13">
        <v>0</v>
      </c>
      <c r="J437" s="13">
        <v>0</v>
      </c>
      <c r="K437" s="13">
        <v>0</v>
      </c>
      <c r="L437" s="13">
        <v>0</v>
      </c>
      <c r="M437" s="13">
        <v>0</v>
      </c>
      <c r="N437" s="13">
        <v>0</v>
      </c>
      <c r="O437" s="13"/>
      <c r="P437" s="13">
        <v>0</v>
      </c>
      <c r="Q437" s="14">
        <v>0</v>
      </c>
      <c r="T437" s="25">
        <v>43582</v>
      </c>
      <c r="U437" s="7"/>
      <c r="V437" s="5"/>
      <c r="W437" s="12">
        <v>0</v>
      </c>
      <c r="X437" s="12">
        <v>0</v>
      </c>
      <c r="Y437" s="13">
        <v>0</v>
      </c>
      <c r="Z437" s="13">
        <v>0</v>
      </c>
      <c r="AA437" s="13">
        <v>0</v>
      </c>
      <c r="AB437" s="13">
        <v>0</v>
      </c>
      <c r="AC437" s="13">
        <v>0</v>
      </c>
      <c r="AD437" s="13">
        <v>0</v>
      </c>
      <c r="AE437" s="13">
        <v>0</v>
      </c>
      <c r="AF437" s="13">
        <v>0</v>
      </c>
      <c r="AG437" s="13"/>
      <c r="AH437" s="13">
        <v>0</v>
      </c>
      <c r="AI437" s="14">
        <v>0</v>
      </c>
    </row>
    <row r="438" spans="2:35" x14ac:dyDescent="0.25">
      <c r="B438" s="25">
        <v>43583</v>
      </c>
      <c r="C438" s="7"/>
      <c r="D438" s="5"/>
      <c r="E438" s="12">
        <v>0</v>
      </c>
      <c r="F438" s="12">
        <v>0</v>
      </c>
      <c r="G438" s="13">
        <v>0</v>
      </c>
      <c r="H438" s="13">
        <v>0</v>
      </c>
      <c r="I438" s="13">
        <v>0</v>
      </c>
      <c r="J438" s="13">
        <v>0</v>
      </c>
      <c r="K438" s="13">
        <v>0</v>
      </c>
      <c r="L438" s="13">
        <v>0</v>
      </c>
      <c r="M438" s="13">
        <v>0</v>
      </c>
      <c r="N438" s="13">
        <v>0</v>
      </c>
      <c r="O438" s="13"/>
      <c r="P438" s="13">
        <v>0</v>
      </c>
      <c r="Q438" s="14">
        <v>0</v>
      </c>
      <c r="T438" s="25">
        <v>43583</v>
      </c>
      <c r="U438" s="7"/>
      <c r="V438" s="5"/>
      <c r="W438" s="12">
        <v>0</v>
      </c>
      <c r="X438" s="12">
        <v>0</v>
      </c>
      <c r="Y438" s="13">
        <v>0</v>
      </c>
      <c r="Z438" s="13">
        <v>0</v>
      </c>
      <c r="AA438" s="13">
        <v>0</v>
      </c>
      <c r="AB438" s="13">
        <v>0</v>
      </c>
      <c r="AC438" s="13">
        <v>0</v>
      </c>
      <c r="AD438" s="13">
        <v>0</v>
      </c>
      <c r="AE438" s="13">
        <v>0</v>
      </c>
      <c r="AF438" s="13">
        <v>0</v>
      </c>
      <c r="AG438" s="13"/>
      <c r="AH438" s="13">
        <v>0</v>
      </c>
      <c r="AI438" s="14">
        <v>0</v>
      </c>
    </row>
    <row r="439" spans="2:35" x14ac:dyDescent="0.25">
      <c r="B439" s="25">
        <v>43584</v>
      </c>
      <c r="C439" s="7"/>
      <c r="D439" s="5"/>
      <c r="E439" s="12">
        <v>0</v>
      </c>
      <c r="F439" s="12">
        <v>0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>
        <v>0</v>
      </c>
      <c r="M439" s="13">
        <v>0</v>
      </c>
      <c r="N439" s="13">
        <v>0</v>
      </c>
      <c r="O439" s="13"/>
      <c r="P439" s="13">
        <v>0</v>
      </c>
      <c r="Q439" s="14">
        <v>0</v>
      </c>
      <c r="T439" s="25">
        <v>43584</v>
      </c>
      <c r="U439" s="7"/>
      <c r="V439" s="5"/>
      <c r="W439" s="12">
        <v>0</v>
      </c>
      <c r="X439" s="12">
        <v>0</v>
      </c>
      <c r="Y439" s="13">
        <v>0</v>
      </c>
      <c r="Z439" s="13">
        <v>0</v>
      </c>
      <c r="AA439" s="13">
        <v>0</v>
      </c>
      <c r="AB439" s="13">
        <v>0</v>
      </c>
      <c r="AC439" s="13">
        <v>0</v>
      </c>
      <c r="AD439" s="13">
        <v>0</v>
      </c>
      <c r="AE439" s="13">
        <v>0</v>
      </c>
      <c r="AF439" s="13">
        <v>0</v>
      </c>
      <c r="AG439" s="13"/>
      <c r="AH439" s="13">
        <v>0</v>
      </c>
      <c r="AI439" s="14">
        <v>0</v>
      </c>
    </row>
    <row r="440" spans="2:35" x14ac:dyDescent="0.25">
      <c r="B440" s="25">
        <v>43585</v>
      </c>
      <c r="C440" s="7"/>
      <c r="D440" s="5"/>
      <c r="E440" s="12">
        <v>0</v>
      </c>
      <c r="F440" s="12">
        <v>0</v>
      </c>
      <c r="G440" s="13">
        <v>0</v>
      </c>
      <c r="H440" s="13">
        <v>0</v>
      </c>
      <c r="I440" s="13">
        <v>0</v>
      </c>
      <c r="J440" s="13">
        <v>0</v>
      </c>
      <c r="K440" s="13">
        <v>0</v>
      </c>
      <c r="L440" s="13">
        <v>0</v>
      </c>
      <c r="M440" s="13">
        <v>0</v>
      </c>
      <c r="N440" s="13">
        <v>0</v>
      </c>
      <c r="O440" s="13"/>
      <c r="P440" s="13">
        <v>0</v>
      </c>
      <c r="Q440" s="14">
        <v>0</v>
      </c>
      <c r="T440" s="25">
        <v>43585</v>
      </c>
      <c r="U440" s="7"/>
      <c r="V440" s="5"/>
      <c r="W440" s="12">
        <v>0</v>
      </c>
      <c r="X440" s="12">
        <v>0</v>
      </c>
      <c r="Y440" s="13">
        <v>0</v>
      </c>
      <c r="Z440" s="13">
        <v>0</v>
      </c>
      <c r="AA440" s="13">
        <v>0</v>
      </c>
      <c r="AB440" s="13">
        <v>0</v>
      </c>
      <c r="AC440" s="13">
        <v>0</v>
      </c>
      <c r="AD440" s="13">
        <v>0</v>
      </c>
      <c r="AE440" s="13">
        <v>0</v>
      </c>
      <c r="AF440" s="13">
        <v>0</v>
      </c>
      <c r="AG440" s="13"/>
      <c r="AH440" s="13">
        <v>0</v>
      </c>
      <c r="AI440" s="14">
        <v>0</v>
      </c>
    </row>
    <row r="441" spans="2:35" x14ac:dyDescent="0.25">
      <c r="B441" s="25">
        <v>43586</v>
      </c>
      <c r="C441" s="7"/>
      <c r="D441" s="5"/>
      <c r="E441" s="12">
        <v>0</v>
      </c>
      <c r="F441" s="12">
        <v>0</v>
      </c>
      <c r="G441" s="13">
        <v>0</v>
      </c>
      <c r="H441" s="13">
        <v>0</v>
      </c>
      <c r="I441" s="13">
        <v>0</v>
      </c>
      <c r="J441" s="13">
        <v>0</v>
      </c>
      <c r="K441" s="13">
        <v>0</v>
      </c>
      <c r="L441" s="13">
        <v>0</v>
      </c>
      <c r="M441" s="13">
        <v>0</v>
      </c>
      <c r="N441" s="13">
        <v>0</v>
      </c>
      <c r="O441" s="13"/>
      <c r="P441" s="13">
        <v>0</v>
      </c>
      <c r="Q441" s="14">
        <v>0</v>
      </c>
      <c r="T441" s="25">
        <v>43586</v>
      </c>
      <c r="U441" s="7"/>
      <c r="V441" s="5"/>
      <c r="W441" s="12">
        <v>0</v>
      </c>
      <c r="X441" s="12">
        <v>0</v>
      </c>
      <c r="Y441" s="13">
        <v>0</v>
      </c>
      <c r="Z441" s="13">
        <v>0</v>
      </c>
      <c r="AA441" s="13">
        <v>0</v>
      </c>
      <c r="AB441" s="13">
        <v>0</v>
      </c>
      <c r="AC441" s="13">
        <v>0</v>
      </c>
      <c r="AD441" s="13">
        <v>0</v>
      </c>
      <c r="AE441" s="13">
        <v>0</v>
      </c>
      <c r="AF441" s="13">
        <v>0</v>
      </c>
      <c r="AG441" s="13"/>
      <c r="AH441" s="13">
        <v>0</v>
      </c>
      <c r="AI441" s="14">
        <v>0</v>
      </c>
    </row>
    <row r="442" spans="2:35" x14ac:dyDescent="0.25">
      <c r="C442" s="26">
        <v>0</v>
      </c>
      <c r="D442" s="27">
        <v>0</v>
      </c>
      <c r="E442" s="28">
        <v>28788</v>
      </c>
      <c r="F442" s="28">
        <v>618.92999999999995</v>
      </c>
      <c r="G442" s="28">
        <v>129.9753</v>
      </c>
      <c r="H442" s="28">
        <v>597.56999999999994</v>
      </c>
      <c r="I442" s="28">
        <v>62.74485</v>
      </c>
      <c r="J442" s="28">
        <v>192.70000000000002</v>
      </c>
      <c r="K442" s="28">
        <v>401.30000000000007</v>
      </c>
      <c r="L442" s="28">
        <v>818.34</v>
      </c>
      <c r="M442" s="28">
        <v>0</v>
      </c>
      <c r="N442" s="28">
        <v>0</v>
      </c>
      <c r="O442" s="28">
        <v>0</v>
      </c>
      <c r="P442" s="28">
        <v>2628.84</v>
      </c>
      <c r="Q442" s="28">
        <v>26159.16</v>
      </c>
      <c r="U442" s="26">
        <v>0</v>
      </c>
      <c r="V442" s="27">
        <v>0</v>
      </c>
      <c r="W442" s="28">
        <v>56241.760000000002</v>
      </c>
      <c r="X442" s="28">
        <v>562.42000000000007</v>
      </c>
      <c r="Y442" s="28">
        <v>118.10820000000001</v>
      </c>
      <c r="Z442" s="28">
        <v>0</v>
      </c>
      <c r="AA442" s="28">
        <v>0</v>
      </c>
      <c r="AB442" s="28">
        <v>118.12000000000002</v>
      </c>
      <c r="AC442" s="28">
        <v>831.44</v>
      </c>
      <c r="AD442" s="28">
        <v>250.32999999999998</v>
      </c>
      <c r="AE442" s="28">
        <v>0</v>
      </c>
      <c r="AF442" s="28">
        <v>0</v>
      </c>
      <c r="AG442" s="28">
        <v>0</v>
      </c>
      <c r="AH442" s="28">
        <v>1762.3100000000004</v>
      </c>
      <c r="AI442" s="28">
        <v>54479.450000000004</v>
      </c>
    </row>
    <row r="443" spans="2:35" x14ac:dyDescent="0.25">
      <c r="C443" s="6"/>
      <c r="D443" s="6"/>
      <c r="E443" s="8"/>
      <c r="F443" s="29">
        <v>618.92999999999995</v>
      </c>
      <c r="G443" s="30">
        <v>129.97529999999998</v>
      </c>
      <c r="H443" s="29">
        <v>597.56999999999994</v>
      </c>
      <c r="I443" s="30">
        <v>62.744849999999992</v>
      </c>
      <c r="J443" s="9"/>
      <c r="K443" s="8"/>
      <c r="L443" s="8"/>
      <c r="M443" s="8"/>
      <c r="N443" s="10">
        <v>0</v>
      </c>
      <c r="O443" s="11"/>
      <c r="P443" s="8"/>
      <c r="Q443" s="8"/>
      <c r="U443" s="6"/>
      <c r="V443" s="6"/>
      <c r="W443" s="8"/>
      <c r="X443" s="29">
        <v>562.42000000000007</v>
      </c>
      <c r="Y443" s="30">
        <v>118.10820000000001</v>
      </c>
      <c r="Z443" s="29">
        <v>0</v>
      </c>
      <c r="AA443" s="30">
        <v>0</v>
      </c>
      <c r="AB443" s="9"/>
      <c r="AC443" s="8"/>
      <c r="AD443" s="8"/>
      <c r="AE443" s="8"/>
      <c r="AF443" s="10">
        <v>0</v>
      </c>
      <c r="AG443" s="11"/>
      <c r="AH443" s="8"/>
      <c r="AI443" s="8"/>
    </row>
    <row r="444" spans="2:35" x14ac:dyDescent="0.25">
      <c r="C444" s="6"/>
      <c r="D444" s="6"/>
      <c r="E444" s="8"/>
      <c r="F444" s="29">
        <v>0</v>
      </c>
      <c r="G444" s="9"/>
      <c r="H444" s="29">
        <v>0</v>
      </c>
      <c r="I444" s="9"/>
      <c r="J444" s="9"/>
      <c r="K444" s="31">
        <v>0</v>
      </c>
      <c r="L444" s="8"/>
      <c r="M444" s="8"/>
      <c r="N444" s="8"/>
      <c r="O444" s="8"/>
      <c r="P444" s="8"/>
      <c r="Q444" s="8"/>
      <c r="U444" s="6"/>
      <c r="V444" s="6"/>
      <c r="W444" s="8"/>
      <c r="X444" s="29">
        <v>0</v>
      </c>
      <c r="Y444" s="9"/>
      <c r="Z444" s="29">
        <v>0</v>
      </c>
      <c r="AA444" s="9"/>
      <c r="AB444" s="9"/>
      <c r="AC444" s="31">
        <v>0</v>
      </c>
      <c r="AD444" s="8"/>
      <c r="AE444" s="8"/>
      <c r="AF444" s="8"/>
      <c r="AG444" s="8"/>
      <c r="AH444" s="8"/>
      <c r="AI444" s="8"/>
    </row>
    <row r="449" spans="2:35" x14ac:dyDescent="0.25">
      <c r="B449" s="93" t="s">
        <v>46</v>
      </c>
      <c r="C449" s="93"/>
      <c r="D449" s="93"/>
      <c r="E449" s="93"/>
      <c r="F449" s="93"/>
      <c r="G449" s="93"/>
      <c r="H449" s="94"/>
      <c r="I449" s="20" t="s">
        <v>44</v>
      </c>
      <c r="J449" s="95" t="s">
        <v>42</v>
      </c>
      <c r="K449" s="96"/>
      <c r="L449" s="96"/>
      <c r="M449" s="96"/>
      <c r="N449" s="96"/>
      <c r="O449" s="96"/>
      <c r="P449" s="96"/>
      <c r="Q449" s="96"/>
      <c r="T449" s="93" t="s">
        <v>47</v>
      </c>
      <c r="U449" s="93"/>
      <c r="V449" s="93"/>
      <c r="W449" s="93"/>
      <c r="X449" s="93"/>
      <c r="Y449" s="93"/>
      <c r="Z449" s="94"/>
      <c r="AA449" s="20" t="s">
        <v>44</v>
      </c>
      <c r="AB449" s="95" t="s">
        <v>42</v>
      </c>
      <c r="AC449" s="96"/>
      <c r="AD449" s="96"/>
      <c r="AE449" s="96"/>
      <c r="AF449" s="96"/>
      <c r="AG449" s="96"/>
      <c r="AH449" s="96"/>
      <c r="AI449" s="96"/>
    </row>
    <row r="450" spans="2:35" x14ac:dyDescent="0.25">
      <c r="B450" s="91" t="s">
        <v>35</v>
      </c>
      <c r="C450" s="91"/>
      <c r="D450" s="91"/>
      <c r="E450" s="91"/>
      <c r="F450" s="91"/>
      <c r="G450" s="91"/>
      <c r="H450" s="91"/>
      <c r="I450" s="92"/>
      <c r="J450" s="91"/>
      <c r="K450" s="91"/>
      <c r="L450" s="91"/>
      <c r="M450" s="91"/>
      <c r="N450" s="91"/>
      <c r="O450" s="91"/>
      <c r="P450" s="91"/>
      <c r="Q450" s="91"/>
      <c r="T450" s="91" t="s">
        <v>35</v>
      </c>
      <c r="U450" s="91"/>
      <c r="V450" s="91"/>
      <c r="W450" s="91"/>
      <c r="X450" s="91"/>
      <c r="Y450" s="91"/>
      <c r="Z450" s="91"/>
      <c r="AA450" s="92"/>
      <c r="AB450" s="91"/>
      <c r="AC450" s="91"/>
      <c r="AD450" s="91"/>
      <c r="AE450" s="91"/>
      <c r="AF450" s="91"/>
      <c r="AG450" s="91"/>
      <c r="AH450" s="91"/>
      <c r="AI450" s="91"/>
    </row>
    <row r="451" spans="2:35" x14ac:dyDescent="0.25">
      <c r="B451" s="21" t="s">
        <v>15</v>
      </c>
      <c r="C451" s="22" t="s">
        <v>16</v>
      </c>
      <c r="D451" s="21" t="s">
        <v>17</v>
      </c>
      <c r="E451" s="21" t="s">
        <v>18</v>
      </c>
      <c r="F451" s="21" t="s">
        <v>19</v>
      </c>
      <c r="G451" s="21" t="s">
        <v>20</v>
      </c>
      <c r="H451" s="21" t="s">
        <v>21</v>
      </c>
      <c r="I451" s="21" t="s">
        <v>22</v>
      </c>
      <c r="J451" s="23" t="s">
        <v>31</v>
      </c>
      <c r="K451" s="21" t="s">
        <v>23</v>
      </c>
      <c r="L451" s="21" t="s">
        <v>24</v>
      </c>
      <c r="M451" s="21" t="s">
        <v>25</v>
      </c>
      <c r="N451" s="21" t="s">
        <v>26</v>
      </c>
      <c r="O451" s="21" t="s">
        <v>27</v>
      </c>
      <c r="P451" s="23" t="s">
        <v>28</v>
      </c>
      <c r="Q451" s="23" t="s">
        <v>29</v>
      </c>
      <c r="T451" s="21" t="s">
        <v>15</v>
      </c>
      <c r="U451" s="22" t="s">
        <v>16</v>
      </c>
      <c r="V451" s="21" t="s">
        <v>17</v>
      </c>
      <c r="W451" s="21" t="s">
        <v>18</v>
      </c>
      <c r="X451" s="21" t="s">
        <v>19</v>
      </c>
      <c r="Y451" s="21" t="s">
        <v>20</v>
      </c>
      <c r="Z451" s="21" t="s">
        <v>21</v>
      </c>
      <c r="AA451" s="21" t="s">
        <v>22</v>
      </c>
      <c r="AB451" s="23" t="s">
        <v>31</v>
      </c>
      <c r="AC451" s="21" t="s">
        <v>23</v>
      </c>
      <c r="AD451" s="21" t="s">
        <v>24</v>
      </c>
      <c r="AE451" s="21" t="s">
        <v>25</v>
      </c>
      <c r="AF451" s="21" t="s">
        <v>26</v>
      </c>
      <c r="AG451" s="21" t="s">
        <v>27</v>
      </c>
      <c r="AH451" s="23" t="s">
        <v>28</v>
      </c>
      <c r="AI451" s="23" t="s">
        <v>29</v>
      </c>
    </row>
    <row r="452" spans="2:35" x14ac:dyDescent="0.25">
      <c r="B452" s="24">
        <v>43556</v>
      </c>
      <c r="C452" s="7"/>
      <c r="D452" s="5"/>
      <c r="E452" s="12">
        <v>622.74</v>
      </c>
      <c r="F452" s="12">
        <v>13.39</v>
      </c>
      <c r="G452" s="13">
        <v>2.8119000000000001</v>
      </c>
      <c r="H452" s="13">
        <v>0</v>
      </c>
      <c r="I452" s="13">
        <v>0</v>
      </c>
      <c r="J452" s="13">
        <v>2.81</v>
      </c>
      <c r="K452" s="13">
        <v>22.42</v>
      </c>
      <c r="L452" s="13">
        <v>18.28</v>
      </c>
      <c r="M452" s="13">
        <v>0</v>
      </c>
      <c r="N452" s="13">
        <v>0</v>
      </c>
      <c r="O452" s="13"/>
      <c r="P452" s="13">
        <v>56.9</v>
      </c>
      <c r="Q452" s="14">
        <v>565.84</v>
      </c>
      <c r="T452" s="24">
        <v>43556</v>
      </c>
      <c r="U452" s="7"/>
      <c r="V452" s="5"/>
      <c r="W452" s="12">
        <v>0</v>
      </c>
      <c r="X452" s="12">
        <v>0</v>
      </c>
      <c r="Y452" s="13">
        <v>0</v>
      </c>
      <c r="Z452" s="13">
        <v>0</v>
      </c>
      <c r="AA452" s="13">
        <v>0</v>
      </c>
      <c r="AB452" s="13">
        <v>0</v>
      </c>
      <c r="AC452" s="13">
        <v>0</v>
      </c>
      <c r="AD452" s="13">
        <v>0</v>
      </c>
      <c r="AE452" s="13">
        <v>0</v>
      </c>
      <c r="AF452" s="13">
        <v>0</v>
      </c>
      <c r="AG452" s="13"/>
      <c r="AH452" s="13">
        <v>0</v>
      </c>
      <c r="AI452" s="14">
        <v>0</v>
      </c>
    </row>
    <row r="453" spans="2:35" x14ac:dyDescent="0.25">
      <c r="B453" s="25">
        <v>43557</v>
      </c>
      <c r="C453" s="7"/>
      <c r="D453" s="5"/>
      <c r="E453" s="12">
        <v>0</v>
      </c>
      <c r="F453" s="12">
        <v>0</v>
      </c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13">
        <v>0</v>
      </c>
      <c r="M453" s="13">
        <v>0</v>
      </c>
      <c r="N453" s="13">
        <v>0</v>
      </c>
      <c r="O453" s="13"/>
      <c r="P453" s="13">
        <v>0</v>
      </c>
      <c r="Q453" s="14">
        <v>0</v>
      </c>
      <c r="T453" s="25">
        <v>43557</v>
      </c>
      <c r="U453" s="7"/>
      <c r="V453" s="5"/>
      <c r="W453" s="12">
        <v>0</v>
      </c>
      <c r="X453" s="12">
        <v>0</v>
      </c>
      <c r="Y453" s="13">
        <v>0</v>
      </c>
      <c r="Z453" s="13">
        <v>0</v>
      </c>
      <c r="AA453" s="13">
        <v>0</v>
      </c>
      <c r="AB453" s="13">
        <v>0</v>
      </c>
      <c r="AC453" s="13">
        <v>0</v>
      </c>
      <c r="AD453" s="13">
        <v>0</v>
      </c>
      <c r="AE453" s="13">
        <v>0</v>
      </c>
      <c r="AF453" s="13">
        <v>0</v>
      </c>
      <c r="AG453" s="13"/>
      <c r="AH453" s="13">
        <v>0</v>
      </c>
      <c r="AI453" s="14">
        <v>0</v>
      </c>
    </row>
    <row r="454" spans="2:35" x14ac:dyDescent="0.25">
      <c r="B454" s="25">
        <v>43558</v>
      </c>
      <c r="C454" s="7"/>
      <c r="D454" s="5"/>
      <c r="E454" s="12">
        <v>0</v>
      </c>
      <c r="F454" s="12">
        <v>0</v>
      </c>
      <c r="G454" s="13">
        <v>0</v>
      </c>
      <c r="H454" s="13">
        <v>0</v>
      </c>
      <c r="I454" s="13">
        <v>0</v>
      </c>
      <c r="J454" s="13">
        <v>0</v>
      </c>
      <c r="K454" s="13">
        <v>0</v>
      </c>
      <c r="L454" s="13">
        <v>0</v>
      </c>
      <c r="M454" s="13">
        <v>0</v>
      </c>
      <c r="N454" s="13">
        <v>0</v>
      </c>
      <c r="O454" s="13"/>
      <c r="P454" s="13">
        <v>0</v>
      </c>
      <c r="Q454" s="14">
        <v>0</v>
      </c>
      <c r="T454" s="25">
        <v>43558</v>
      </c>
      <c r="U454" s="7"/>
      <c r="V454" s="5"/>
      <c r="W454" s="12">
        <v>0</v>
      </c>
      <c r="X454" s="12">
        <v>0</v>
      </c>
      <c r="Y454" s="13">
        <v>0</v>
      </c>
      <c r="Z454" s="13">
        <v>0</v>
      </c>
      <c r="AA454" s="13">
        <v>0</v>
      </c>
      <c r="AB454" s="13">
        <v>0</v>
      </c>
      <c r="AC454" s="13">
        <v>0</v>
      </c>
      <c r="AD454" s="13">
        <v>0</v>
      </c>
      <c r="AE454" s="13">
        <v>0</v>
      </c>
      <c r="AF454" s="13">
        <v>0</v>
      </c>
      <c r="AG454" s="13"/>
      <c r="AH454" s="13">
        <v>0</v>
      </c>
      <c r="AI454" s="14">
        <v>0</v>
      </c>
    </row>
    <row r="455" spans="2:35" x14ac:dyDescent="0.25">
      <c r="B455" s="25">
        <v>43559</v>
      </c>
      <c r="C455" s="7"/>
      <c r="D455" s="5"/>
      <c r="E455" s="12">
        <v>0</v>
      </c>
      <c r="F455" s="12">
        <v>0</v>
      </c>
      <c r="G455" s="13">
        <v>0</v>
      </c>
      <c r="H455" s="13">
        <v>0</v>
      </c>
      <c r="I455" s="13">
        <v>0</v>
      </c>
      <c r="J455" s="13">
        <v>0</v>
      </c>
      <c r="K455" s="13">
        <v>0</v>
      </c>
      <c r="L455" s="13">
        <v>0</v>
      </c>
      <c r="M455" s="13">
        <v>0</v>
      </c>
      <c r="N455" s="13">
        <v>0</v>
      </c>
      <c r="O455" s="13"/>
      <c r="P455" s="13">
        <v>0</v>
      </c>
      <c r="Q455" s="14">
        <v>0</v>
      </c>
      <c r="T455" s="25">
        <v>43559</v>
      </c>
      <c r="U455" s="7"/>
      <c r="V455" s="5"/>
      <c r="W455" s="12">
        <v>6914.64</v>
      </c>
      <c r="X455" s="12">
        <v>69.150000000000006</v>
      </c>
      <c r="Y455" s="13">
        <v>14.521500000000001</v>
      </c>
      <c r="Z455" s="13">
        <v>0</v>
      </c>
      <c r="AA455" s="13">
        <v>0</v>
      </c>
      <c r="AB455" s="13">
        <v>14.52</v>
      </c>
      <c r="AC455" s="13">
        <v>248.93</v>
      </c>
      <c r="AD455" s="13">
        <v>34.229999999999997</v>
      </c>
      <c r="AE455" s="13">
        <v>0</v>
      </c>
      <c r="AF455" s="13">
        <v>0</v>
      </c>
      <c r="AG455" s="13"/>
      <c r="AH455" s="13">
        <v>366.83000000000004</v>
      </c>
      <c r="AI455" s="14">
        <v>6547.81</v>
      </c>
    </row>
    <row r="456" spans="2:35" x14ac:dyDescent="0.25">
      <c r="B456" s="25">
        <v>43560</v>
      </c>
      <c r="C456" s="7"/>
      <c r="D456" s="5"/>
      <c r="E456" s="12">
        <v>0</v>
      </c>
      <c r="F456" s="12">
        <v>0</v>
      </c>
      <c r="G456" s="13">
        <v>0</v>
      </c>
      <c r="H456" s="13">
        <v>0</v>
      </c>
      <c r="I456" s="13">
        <v>0</v>
      </c>
      <c r="J456" s="13">
        <v>0</v>
      </c>
      <c r="K456" s="13">
        <v>0</v>
      </c>
      <c r="L456" s="13">
        <v>0</v>
      </c>
      <c r="M456" s="13">
        <v>0</v>
      </c>
      <c r="N456" s="13">
        <v>0</v>
      </c>
      <c r="O456" s="13"/>
      <c r="P456" s="13">
        <v>0</v>
      </c>
      <c r="Q456" s="14">
        <v>0</v>
      </c>
      <c r="T456" s="25">
        <v>43560</v>
      </c>
      <c r="U456" s="7"/>
      <c r="V456" s="5"/>
      <c r="W456" s="12">
        <v>6484.88</v>
      </c>
      <c r="X456" s="12">
        <v>64.849999999999994</v>
      </c>
      <c r="Y456" s="13">
        <v>13.618499999999999</v>
      </c>
      <c r="Z456" s="13">
        <v>0</v>
      </c>
      <c r="AA456" s="13">
        <v>0</v>
      </c>
      <c r="AB456" s="13">
        <v>13.62</v>
      </c>
      <c r="AC456" s="13">
        <v>233.46</v>
      </c>
      <c r="AD456" s="13">
        <v>32.1</v>
      </c>
      <c r="AE456" s="13">
        <v>0</v>
      </c>
      <c r="AF456" s="13">
        <v>0</v>
      </c>
      <c r="AG456" s="13"/>
      <c r="AH456" s="13">
        <v>344.03000000000003</v>
      </c>
      <c r="AI456" s="14">
        <v>6140.85</v>
      </c>
    </row>
    <row r="457" spans="2:35" x14ac:dyDescent="0.25">
      <c r="B457" s="25">
        <v>43561</v>
      </c>
      <c r="C457" s="7"/>
      <c r="D457" s="5"/>
      <c r="E457" s="12">
        <v>0</v>
      </c>
      <c r="F457" s="12">
        <v>0</v>
      </c>
      <c r="G457" s="13">
        <v>0</v>
      </c>
      <c r="H457" s="13">
        <v>0</v>
      </c>
      <c r="I457" s="13">
        <v>0</v>
      </c>
      <c r="J457" s="13">
        <v>0</v>
      </c>
      <c r="K457" s="13">
        <v>0</v>
      </c>
      <c r="L457" s="13">
        <v>0</v>
      </c>
      <c r="M457" s="13">
        <v>0</v>
      </c>
      <c r="N457" s="13">
        <v>0</v>
      </c>
      <c r="O457" s="13"/>
      <c r="P457" s="13">
        <v>0</v>
      </c>
      <c r="Q457" s="14">
        <v>0</v>
      </c>
      <c r="T457" s="25">
        <v>43561</v>
      </c>
      <c r="U457" s="7"/>
      <c r="V457" s="5"/>
      <c r="W457" s="12">
        <v>0</v>
      </c>
      <c r="X457" s="12">
        <v>0</v>
      </c>
      <c r="Y457" s="13">
        <v>0</v>
      </c>
      <c r="Z457" s="13">
        <v>0</v>
      </c>
      <c r="AA457" s="13">
        <v>0</v>
      </c>
      <c r="AB457" s="13">
        <v>0</v>
      </c>
      <c r="AC457" s="13">
        <v>0</v>
      </c>
      <c r="AD457" s="13">
        <v>0</v>
      </c>
      <c r="AE457" s="13">
        <v>0</v>
      </c>
      <c r="AF457" s="13">
        <v>0</v>
      </c>
      <c r="AG457" s="13"/>
      <c r="AH457" s="13">
        <v>0</v>
      </c>
      <c r="AI457" s="14">
        <v>0</v>
      </c>
    </row>
    <row r="458" spans="2:35" x14ac:dyDescent="0.25">
      <c r="B458" s="25">
        <v>43562</v>
      </c>
      <c r="C458" s="7"/>
      <c r="D458" s="5"/>
      <c r="E458" s="12">
        <v>0</v>
      </c>
      <c r="F458" s="12">
        <v>0</v>
      </c>
      <c r="G458" s="13">
        <v>0</v>
      </c>
      <c r="H458" s="13">
        <v>0</v>
      </c>
      <c r="I458" s="13">
        <v>0</v>
      </c>
      <c r="J458" s="13">
        <v>0</v>
      </c>
      <c r="K458" s="13">
        <v>0</v>
      </c>
      <c r="L458" s="13">
        <v>0</v>
      </c>
      <c r="M458" s="13">
        <v>0</v>
      </c>
      <c r="N458" s="13">
        <v>0</v>
      </c>
      <c r="O458" s="13"/>
      <c r="P458" s="13">
        <v>0</v>
      </c>
      <c r="Q458" s="14">
        <v>0</v>
      </c>
      <c r="T458" s="25">
        <v>43562</v>
      </c>
      <c r="U458" s="7"/>
      <c r="V458" s="5"/>
      <c r="W458" s="12">
        <v>0</v>
      </c>
      <c r="X458" s="12">
        <v>0</v>
      </c>
      <c r="Y458" s="13">
        <v>0</v>
      </c>
      <c r="Z458" s="13">
        <v>0</v>
      </c>
      <c r="AA458" s="13">
        <v>0</v>
      </c>
      <c r="AB458" s="13">
        <v>0</v>
      </c>
      <c r="AC458" s="13">
        <v>0</v>
      </c>
      <c r="AD458" s="13">
        <v>0</v>
      </c>
      <c r="AE458" s="13">
        <v>0</v>
      </c>
      <c r="AF458" s="13">
        <v>0</v>
      </c>
      <c r="AG458" s="13"/>
      <c r="AH458" s="13">
        <v>0</v>
      </c>
      <c r="AI458" s="14">
        <v>0</v>
      </c>
    </row>
    <row r="459" spans="2:35" x14ac:dyDescent="0.25">
      <c r="B459" s="25">
        <v>43563</v>
      </c>
      <c r="C459" s="7"/>
      <c r="D459" s="5"/>
      <c r="E459" s="12">
        <v>0</v>
      </c>
      <c r="F459" s="12">
        <v>0</v>
      </c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3">
        <v>0</v>
      </c>
      <c r="M459" s="13">
        <v>0</v>
      </c>
      <c r="N459" s="13">
        <v>0</v>
      </c>
      <c r="O459" s="13"/>
      <c r="P459" s="13">
        <v>0</v>
      </c>
      <c r="Q459" s="14">
        <v>0</v>
      </c>
      <c r="T459" s="25">
        <v>43563</v>
      </c>
      <c r="U459" s="7"/>
      <c r="V459" s="5"/>
      <c r="W459" s="12">
        <v>1746</v>
      </c>
      <c r="X459" s="12">
        <v>17.46</v>
      </c>
      <c r="Y459" s="13">
        <v>3.6666000000000003</v>
      </c>
      <c r="Z459" s="13">
        <v>0</v>
      </c>
      <c r="AA459" s="13">
        <v>0</v>
      </c>
      <c r="AB459" s="13">
        <v>3.67</v>
      </c>
      <c r="AC459" s="13">
        <v>62.86</v>
      </c>
      <c r="AD459" s="13">
        <v>0</v>
      </c>
      <c r="AE459" s="13">
        <v>0</v>
      </c>
      <c r="AF459" s="13">
        <v>0</v>
      </c>
      <c r="AG459" s="13"/>
      <c r="AH459" s="13">
        <v>83.99</v>
      </c>
      <c r="AI459" s="14">
        <v>1662.01</v>
      </c>
    </row>
    <row r="460" spans="2:35" x14ac:dyDescent="0.25">
      <c r="B460" s="25">
        <v>43564</v>
      </c>
      <c r="C460" s="7"/>
      <c r="D460" s="5"/>
      <c r="E460" s="12">
        <v>0</v>
      </c>
      <c r="F460" s="12">
        <v>0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0</v>
      </c>
      <c r="M460" s="13">
        <v>0</v>
      </c>
      <c r="N460" s="13">
        <v>0</v>
      </c>
      <c r="O460" s="13"/>
      <c r="P460" s="13">
        <v>0</v>
      </c>
      <c r="Q460" s="14">
        <v>0</v>
      </c>
      <c r="T460" s="25">
        <v>43564</v>
      </c>
      <c r="U460" s="7"/>
      <c r="V460" s="5"/>
      <c r="W460" s="12">
        <v>2729.98</v>
      </c>
      <c r="X460" s="12">
        <v>27.3</v>
      </c>
      <c r="Y460" s="13">
        <v>5.7330000000000005</v>
      </c>
      <c r="Z460" s="13">
        <v>0</v>
      </c>
      <c r="AA460" s="13">
        <v>0</v>
      </c>
      <c r="AB460" s="13">
        <v>5.73</v>
      </c>
      <c r="AC460" s="13">
        <v>98.28</v>
      </c>
      <c r="AD460" s="13">
        <v>13.51</v>
      </c>
      <c r="AE460" s="13">
        <v>0</v>
      </c>
      <c r="AF460" s="13">
        <v>0</v>
      </c>
      <c r="AG460" s="13"/>
      <c r="AH460" s="13">
        <v>144.82</v>
      </c>
      <c r="AI460" s="14">
        <v>2585.16</v>
      </c>
    </row>
    <row r="461" spans="2:35" x14ac:dyDescent="0.25">
      <c r="B461" s="25">
        <v>43565</v>
      </c>
      <c r="C461" s="7"/>
      <c r="D461" s="5"/>
      <c r="E461" s="12">
        <v>0</v>
      </c>
      <c r="F461" s="12">
        <v>0</v>
      </c>
      <c r="G461" s="13">
        <v>0</v>
      </c>
      <c r="H461" s="13">
        <v>0</v>
      </c>
      <c r="I461" s="13">
        <v>0</v>
      </c>
      <c r="J461" s="13">
        <v>0</v>
      </c>
      <c r="K461" s="13">
        <v>0</v>
      </c>
      <c r="L461" s="13">
        <v>0</v>
      </c>
      <c r="M461" s="13">
        <v>0</v>
      </c>
      <c r="N461" s="13">
        <v>0</v>
      </c>
      <c r="O461" s="13"/>
      <c r="P461" s="13">
        <v>0</v>
      </c>
      <c r="Q461" s="14">
        <v>0</v>
      </c>
      <c r="T461" s="25">
        <v>43565</v>
      </c>
      <c r="U461" s="7"/>
      <c r="V461" s="5"/>
      <c r="W461" s="12">
        <v>0</v>
      </c>
      <c r="X461" s="12">
        <v>0</v>
      </c>
      <c r="Y461" s="13">
        <v>0</v>
      </c>
      <c r="Z461" s="13">
        <v>0</v>
      </c>
      <c r="AA461" s="13">
        <v>0</v>
      </c>
      <c r="AB461" s="13">
        <v>0</v>
      </c>
      <c r="AC461" s="13">
        <v>0</v>
      </c>
      <c r="AD461" s="13">
        <v>0</v>
      </c>
      <c r="AE461" s="13">
        <v>0</v>
      </c>
      <c r="AF461" s="13">
        <v>0</v>
      </c>
      <c r="AG461" s="13"/>
      <c r="AH461" s="13">
        <v>0</v>
      </c>
      <c r="AI461" s="14">
        <v>0</v>
      </c>
    </row>
    <row r="462" spans="2:35" x14ac:dyDescent="0.25">
      <c r="B462" s="25">
        <v>43566</v>
      </c>
      <c r="C462" s="7"/>
      <c r="D462" s="5"/>
      <c r="E462" s="12">
        <v>0</v>
      </c>
      <c r="F462" s="12">
        <v>0</v>
      </c>
      <c r="G462" s="13">
        <v>0</v>
      </c>
      <c r="H462" s="13">
        <v>0</v>
      </c>
      <c r="I462" s="13">
        <v>0</v>
      </c>
      <c r="J462" s="13">
        <v>0</v>
      </c>
      <c r="K462" s="13">
        <v>0</v>
      </c>
      <c r="L462" s="13">
        <v>0</v>
      </c>
      <c r="M462" s="13">
        <v>0</v>
      </c>
      <c r="N462" s="13">
        <v>0</v>
      </c>
      <c r="O462" s="13"/>
      <c r="P462" s="13">
        <v>0</v>
      </c>
      <c r="Q462" s="14">
        <v>0</v>
      </c>
      <c r="T462" s="25">
        <v>43566</v>
      </c>
      <c r="U462" s="7"/>
      <c r="V462" s="5"/>
      <c r="W462" s="12">
        <v>0</v>
      </c>
      <c r="X462" s="12">
        <v>0</v>
      </c>
      <c r="Y462" s="13">
        <v>0</v>
      </c>
      <c r="Z462" s="13">
        <v>0</v>
      </c>
      <c r="AA462" s="13">
        <v>0</v>
      </c>
      <c r="AB462" s="13">
        <v>0</v>
      </c>
      <c r="AC462" s="13">
        <v>0</v>
      </c>
      <c r="AD462" s="13">
        <v>0</v>
      </c>
      <c r="AE462" s="13">
        <v>0</v>
      </c>
      <c r="AF462" s="13">
        <v>0</v>
      </c>
      <c r="AG462" s="13"/>
      <c r="AH462" s="13">
        <v>0</v>
      </c>
      <c r="AI462" s="14">
        <v>0</v>
      </c>
    </row>
    <row r="463" spans="2:35" x14ac:dyDescent="0.25">
      <c r="B463" s="25">
        <v>43567</v>
      </c>
      <c r="C463" s="7"/>
      <c r="D463" s="5"/>
      <c r="E463" s="12">
        <v>0</v>
      </c>
      <c r="F463" s="12">
        <v>0</v>
      </c>
      <c r="G463" s="13">
        <v>0</v>
      </c>
      <c r="H463" s="13">
        <v>0</v>
      </c>
      <c r="I463" s="13">
        <v>0</v>
      </c>
      <c r="J463" s="13">
        <v>0</v>
      </c>
      <c r="K463" s="13">
        <v>0</v>
      </c>
      <c r="L463" s="13">
        <v>0</v>
      </c>
      <c r="M463" s="13">
        <v>0</v>
      </c>
      <c r="N463" s="13">
        <v>0</v>
      </c>
      <c r="O463" s="13"/>
      <c r="P463" s="13">
        <v>0</v>
      </c>
      <c r="Q463" s="14">
        <v>0</v>
      </c>
      <c r="T463" s="25">
        <v>43567</v>
      </c>
      <c r="U463" s="7"/>
      <c r="V463" s="5"/>
      <c r="W463" s="12">
        <v>2054.98</v>
      </c>
      <c r="X463" s="12">
        <v>20.55</v>
      </c>
      <c r="Y463" s="13">
        <v>4.3155000000000001</v>
      </c>
      <c r="Z463" s="13">
        <v>0</v>
      </c>
      <c r="AA463" s="13">
        <v>0</v>
      </c>
      <c r="AB463" s="13">
        <v>4.32</v>
      </c>
      <c r="AC463" s="13">
        <v>73.98</v>
      </c>
      <c r="AD463" s="13">
        <v>0</v>
      </c>
      <c r="AE463" s="13">
        <v>0</v>
      </c>
      <c r="AF463" s="13">
        <v>0</v>
      </c>
      <c r="AG463" s="13"/>
      <c r="AH463" s="13">
        <v>98.850000000000009</v>
      </c>
      <c r="AI463" s="14">
        <v>1956.13</v>
      </c>
    </row>
    <row r="464" spans="2:35" x14ac:dyDescent="0.25">
      <c r="B464" s="25">
        <v>43568</v>
      </c>
      <c r="C464" s="7"/>
      <c r="D464" s="5"/>
      <c r="E464" s="12">
        <v>0</v>
      </c>
      <c r="F464" s="12">
        <v>0</v>
      </c>
      <c r="G464" s="13">
        <v>0</v>
      </c>
      <c r="H464" s="13">
        <v>0</v>
      </c>
      <c r="I464" s="13">
        <v>0</v>
      </c>
      <c r="J464" s="13">
        <v>0</v>
      </c>
      <c r="K464" s="13">
        <v>0</v>
      </c>
      <c r="L464" s="13">
        <v>0</v>
      </c>
      <c r="M464" s="13">
        <v>0</v>
      </c>
      <c r="N464" s="13">
        <v>0</v>
      </c>
      <c r="O464" s="13"/>
      <c r="P464" s="13">
        <v>0</v>
      </c>
      <c r="Q464" s="14">
        <v>0</v>
      </c>
      <c r="T464" s="25">
        <v>43568</v>
      </c>
      <c r="U464" s="7"/>
      <c r="V464" s="5"/>
      <c r="W464" s="12">
        <v>0</v>
      </c>
      <c r="X464" s="12">
        <v>0</v>
      </c>
      <c r="Y464" s="13">
        <v>0</v>
      </c>
      <c r="Z464" s="13">
        <v>0</v>
      </c>
      <c r="AA464" s="13">
        <v>0</v>
      </c>
      <c r="AB464" s="13">
        <v>0</v>
      </c>
      <c r="AC464" s="13">
        <v>0</v>
      </c>
      <c r="AD464" s="13">
        <v>0</v>
      </c>
      <c r="AE464" s="13">
        <v>0</v>
      </c>
      <c r="AF464" s="13">
        <v>0</v>
      </c>
      <c r="AG464" s="13"/>
      <c r="AH464" s="13">
        <v>0</v>
      </c>
      <c r="AI464" s="14">
        <v>0</v>
      </c>
    </row>
    <row r="465" spans="2:35" x14ac:dyDescent="0.25">
      <c r="B465" s="25">
        <v>43569</v>
      </c>
      <c r="C465" s="7"/>
      <c r="D465" s="5"/>
      <c r="E465" s="12">
        <v>0</v>
      </c>
      <c r="F465" s="12">
        <v>0</v>
      </c>
      <c r="G465" s="13">
        <v>0</v>
      </c>
      <c r="H465" s="13">
        <v>0</v>
      </c>
      <c r="I465" s="13">
        <v>0</v>
      </c>
      <c r="J465" s="13">
        <v>0</v>
      </c>
      <c r="K465" s="13">
        <v>0</v>
      </c>
      <c r="L465" s="13">
        <v>0</v>
      </c>
      <c r="M465" s="13">
        <v>0</v>
      </c>
      <c r="N465" s="13">
        <v>0</v>
      </c>
      <c r="O465" s="13"/>
      <c r="P465" s="13">
        <v>0</v>
      </c>
      <c r="Q465" s="14">
        <v>0</v>
      </c>
      <c r="T465" s="25">
        <v>43569</v>
      </c>
      <c r="U465" s="7"/>
      <c r="V465" s="5"/>
      <c r="W465" s="12">
        <v>0</v>
      </c>
      <c r="X465" s="12">
        <v>0</v>
      </c>
      <c r="Y465" s="13">
        <v>0</v>
      </c>
      <c r="Z465" s="13">
        <v>0</v>
      </c>
      <c r="AA465" s="13">
        <v>0</v>
      </c>
      <c r="AB465" s="13">
        <v>0</v>
      </c>
      <c r="AC465" s="13">
        <v>0</v>
      </c>
      <c r="AD465" s="13">
        <v>0</v>
      </c>
      <c r="AE465" s="13">
        <v>0</v>
      </c>
      <c r="AF465" s="13">
        <v>0</v>
      </c>
      <c r="AG465" s="13"/>
      <c r="AH465" s="13">
        <v>0</v>
      </c>
      <c r="AI465" s="14">
        <v>0</v>
      </c>
    </row>
    <row r="466" spans="2:35" x14ac:dyDescent="0.25">
      <c r="B466" s="25">
        <v>43570</v>
      </c>
      <c r="C466" s="7"/>
      <c r="D466" s="5"/>
      <c r="E466" s="12">
        <v>0</v>
      </c>
      <c r="F466" s="12">
        <v>0</v>
      </c>
      <c r="G466" s="13">
        <v>0</v>
      </c>
      <c r="H466" s="13">
        <v>0</v>
      </c>
      <c r="I466" s="13">
        <v>0</v>
      </c>
      <c r="J466" s="13">
        <v>0</v>
      </c>
      <c r="K466" s="13">
        <v>0</v>
      </c>
      <c r="L466" s="13">
        <v>0</v>
      </c>
      <c r="M466" s="13">
        <v>0</v>
      </c>
      <c r="N466" s="13">
        <v>0</v>
      </c>
      <c r="O466" s="13"/>
      <c r="P466" s="13">
        <v>0</v>
      </c>
      <c r="Q466" s="14">
        <v>0</v>
      </c>
      <c r="T466" s="25">
        <v>43570</v>
      </c>
      <c r="U466" s="7"/>
      <c r="V466" s="5"/>
      <c r="W466" s="12">
        <v>0</v>
      </c>
      <c r="X466" s="12">
        <v>0</v>
      </c>
      <c r="Y466" s="13">
        <v>0</v>
      </c>
      <c r="Z466" s="13">
        <v>0</v>
      </c>
      <c r="AA466" s="13">
        <v>0</v>
      </c>
      <c r="AB466" s="13">
        <v>0</v>
      </c>
      <c r="AC466" s="13">
        <v>0</v>
      </c>
      <c r="AD466" s="13">
        <v>0</v>
      </c>
      <c r="AE466" s="13">
        <v>0</v>
      </c>
      <c r="AF466" s="13">
        <v>0</v>
      </c>
      <c r="AG466" s="13"/>
      <c r="AH466" s="13">
        <v>0</v>
      </c>
      <c r="AI466" s="14">
        <v>0</v>
      </c>
    </row>
    <row r="467" spans="2:35" x14ac:dyDescent="0.25">
      <c r="B467" s="25">
        <v>43571</v>
      </c>
      <c r="C467" s="7"/>
      <c r="D467" s="5"/>
      <c r="E467" s="12">
        <v>0</v>
      </c>
      <c r="F467" s="12">
        <v>0</v>
      </c>
      <c r="G467" s="13">
        <v>0</v>
      </c>
      <c r="H467" s="13">
        <v>0</v>
      </c>
      <c r="I467" s="13">
        <v>0</v>
      </c>
      <c r="J467" s="13">
        <v>0</v>
      </c>
      <c r="K467" s="13">
        <v>0</v>
      </c>
      <c r="L467" s="13">
        <v>0</v>
      </c>
      <c r="M467" s="13">
        <v>0</v>
      </c>
      <c r="N467" s="13">
        <v>0</v>
      </c>
      <c r="O467" s="13"/>
      <c r="P467" s="13">
        <v>0</v>
      </c>
      <c r="Q467" s="14">
        <v>0</v>
      </c>
      <c r="T467" s="25">
        <v>43571</v>
      </c>
      <c r="U467" s="7"/>
      <c r="V467" s="5"/>
      <c r="W467" s="12">
        <v>0</v>
      </c>
      <c r="X467" s="12">
        <v>0</v>
      </c>
      <c r="Y467" s="13">
        <v>0</v>
      </c>
      <c r="Z467" s="13">
        <v>0</v>
      </c>
      <c r="AA467" s="13">
        <v>0</v>
      </c>
      <c r="AB467" s="13">
        <v>0</v>
      </c>
      <c r="AC467" s="13">
        <v>0</v>
      </c>
      <c r="AD467" s="13">
        <v>0</v>
      </c>
      <c r="AE467" s="13">
        <v>0</v>
      </c>
      <c r="AF467" s="13">
        <v>0</v>
      </c>
      <c r="AG467" s="13"/>
      <c r="AH467" s="13">
        <v>0</v>
      </c>
      <c r="AI467" s="14">
        <v>0</v>
      </c>
    </row>
    <row r="468" spans="2:35" x14ac:dyDescent="0.25">
      <c r="B468" s="25">
        <v>43572</v>
      </c>
      <c r="C468" s="7"/>
      <c r="D468" s="5"/>
      <c r="E468" s="12">
        <v>0</v>
      </c>
      <c r="F468" s="12">
        <v>0</v>
      </c>
      <c r="G468" s="13">
        <v>0</v>
      </c>
      <c r="H468" s="13">
        <v>0</v>
      </c>
      <c r="I468" s="13">
        <v>0</v>
      </c>
      <c r="J468" s="13">
        <v>0</v>
      </c>
      <c r="K468" s="13">
        <v>0</v>
      </c>
      <c r="L468" s="13">
        <v>0</v>
      </c>
      <c r="M468" s="13">
        <v>0</v>
      </c>
      <c r="N468" s="13">
        <v>0</v>
      </c>
      <c r="O468" s="13"/>
      <c r="P468" s="13">
        <v>0</v>
      </c>
      <c r="Q468" s="14">
        <v>0</v>
      </c>
      <c r="T468" s="25">
        <v>43572</v>
      </c>
      <c r="U468" s="7"/>
      <c r="V468" s="5"/>
      <c r="W468" s="12">
        <v>0</v>
      </c>
      <c r="X468" s="12">
        <v>0</v>
      </c>
      <c r="Y468" s="13">
        <v>0</v>
      </c>
      <c r="Z468" s="13">
        <v>0</v>
      </c>
      <c r="AA468" s="13">
        <v>0</v>
      </c>
      <c r="AB468" s="13">
        <v>0</v>
      </c>
      <c r="AC468" s="13">
        <v>0</v>
      </c>
      <c r="AD468" s="13">
        <v>0</v>
      </c>
      <c r="AE468" s="13">
        <v>0</v>
      </c>
      <c r="AF468" s="13">
        <v>0</v>
      </c>
      <c r="AG468" s="13"/>
      <c r="AH468" s="13">
        <v>0</v>
      </c>
      <c r="AI468" s="14">
        <v>0</v>
      </c>
    </row>
    <row r="469" spans="2:35" x14ac:dyDescent="0.25">
      <c r="B469" s="25">
        <v>43573</v>
      </c>
      <c r="C469" s="7"/>
      <c r="D469" s="5"/>
      <c r="E469" s="12">
        <v>0</v>
      </c>
      <c r="F469" s="12">
        <v>0</v>
      </c>
      <c r="G469" s="13">
        <v>0</v>
      </c>
      <c r="H469" s="13">
        <v>0</v>
      </c>
      <c r="I469" s="13">
        <v>0</v>
      </c>
      <c r="J469" s="13">
        <v>0</v>
      </c>
      <c r="K469" s="13">
        <v>0</v>
      </c>
      <c r="L469" s="13">
        <v>0</v>
      </c>
      <c r="M469" s="13">
        <v>0</v>
      </c>
      <c r="N469" s="13">
        <v>0</v>
      </c>
      <c r="O469" s="13"/>
      <c r="P469" s="13">
        <v>0</v>
      </c>
      <c r="Q469" s="14">
        <v>0</v>
      </c>
      <c r="T469" s="25">
        <v>43573</v>
      </c>
      <c r="U469" s="7"/>
      <c r="V469" s="5"/>
      <c r="W469" s="12">
        <v>0</v>
      </c>
      <c r="X469" s="12">
        <v>0</v>
      </c>
      <c r="Y469" s="13">
        <v>0</v>
      </c>
      <c r="Z469" s="13">
        <v>0</v>
      </c>
      <c r="AA469" s="13">
        <v>0</v>
      </c>
      <c r="AB469" s="13">
        <v>0</v>
      </c>
      <c r="AC469" s="13">
        <v>0</v>
      </c>
      <c r="AD469" s="13">
        <v>0</v>
      </c>
      <c r="AE469" s="13">
        <v>0</v>
      </c>
      <c r="AF469" s="13">
        <v>0</v>
      </c>
      <c r="AG469" s="13"/>
      <c r="AH469" s="13">
        <v>0</v>
      </c>
      <c r="AI469" s="14">
        <v>0</v>
      </c>
    </row>
    <row r="470" spans="2:35" x14ac:dyDescent="0.25">
      <c r="B470" s="25">
        <v>43574</v>
      </c>
      <c r="C470" s="7"/>
      <c r="D470" s="5"/>
      <c r="E470" s="12">
        <v>0</v>
      </c>
      <c r="F470" s="12">
        <v>0</v>
      </c>
      <c r="G470" s="13">
        <v>0</v>
      </c>
      <c r="H470" s="13">
        <v>0</v>
      </c>
      <c r="I470" s="13">
        <v>0</v>
      </c>
      <c r="J470" s="13">
        <v>0</v>
      </c>
      <c r="K470" s="13">
        <v>0</v>
      </c>
      <c r="L470" s="13">
        <v>0</v>
      </c>
      <c r="M470" s="13">
        <v>0</v>
      </c>
      <c r="N470" s="13">
        <v>0</v>
      </c>
      <c r="O470" s="13"/>
      <c r="P470" s="13">
        <v>0</v>
      </c>
      <c r="Q470" s="14">
        <v>0</v>
      </c>
      <c r="T470" s="25">
        <v>43574</v>
      </c>
      <c r="U470" s="7"/>
      <c r="V470" s="5"/>
      <c r="W470" s="12">
        <v>0</v>
      </c>
      <c r="X470" s="12">
        <v>0</v>
      </c>
      <c r="Y470" s="13">
        <v>0</v>
      </c>
      <c r="Z470" s="13">
        <v>0</v>
      </c>
      <c r="AA470" s="13">
        <v>0</v>
      </c>
      <c r="AB470" s="13">
        <v>0</v>
      </c>
      <c r="AC470" s="13">
        <v>0</v>
      </c>
      <c r="AD470" s="13">
        <v>0</v>
      </c>
      <c r="AE470" s="13">
        <v>0</v>
      </c>
      <c r="AF470" s="13">
        <v>0</v>
      </c>
      <c r="AG470" s="13"/>
      <c r="AH470" s="13">
        <v>0</v>
      </c>
      <c r="AI470" s="14">
        <v>0</v>
      </c>
    </row>
    <row r="471" spans="2:35" x14ac:dyDescent="0.25">
      <c r="B471" s="25">
        <v>43575</v>
      </c>
      <c r="C471" s="7"/>
      <c r="D471" s="5"/>
      <c r="E471" s="12">
        <v>0</v>
      </c>
      <c r="F471" s="12">
        <v>0</v>
      </c>
      <c r="G471" s="13">
        <v>0</v>
      </c>
      <c r="H471" s="13">
        <v>0</v>
      </c>
      <c r="I471" s="13">
        <v>0</v>
      </c>
      <c r="J471" s="13">
        <v>0</v>
      </c>
      <c r="K471" s="13">
        <v>0</v>
      </c>
      <c r="L471" s="13">
        <v>0</v>
      </c>
      <c r="M471" s="13">
        <v>0</v>
      </c>
      <c r="N471" s="13">
        <v>0</v>
      </c>
      <c r="O471" s="13"/>
      <c r="P471" s="13">
        <v>0</v>
      </c>
      <c r="Q471" s="14">
        <v>0</v>
      </c>
      <c r="T471" s="25">
        <v>43575</v>
      </c>
      <c r="U471" s="7"/>
      <c r="V471" s="5"/>
      <c r="W471" s="12">
        <v>0</v>
      </c>
      <c r="X471" s="12">
        <v>0</v>
      </c>
      <c r="Y471" s="13">
        <v>0</v>
      </c>
      <c r="Z471" s="13">
        <v>0</v>
      </c>
      <c r="AA471" s="13">
        <v>0</v>
      </c>
      <c r="AB471" s="13">
        <v>0</v>
      </c>
      <c r="AC471" s="13">
        <v>0</v>
      </c>
      <c r="AD471" s="13">
        <v>0</v>
      </c>
      <c r="AE471" s="13">
        <v>0</v>
      </c>
      <c r="AF471" s="13">
        <v>0</v>
      </c>
      <c r="AG471" s="13"/>
      <c r="AH471" s="13">
        <v>0</v>
      </c>
      <c r="AI471" s="14">
        <v>0</v>
      </c>
    </row>
    <row r="472" spans="2:35" x14ac:dyDescent="0.25">
      <c r="B472" s="25">
        <v>43576</v>
      </c>
      <c r="C472" s="7"/>
      <c r="D472" s="5"/>
      <c r="E472" s="12">
        <v>0</v>
      </c>
      <c r="F472" s="12">
        <v>0</v>
      </c>
      <c r="G472" s="13">
        <v>0</v>
      </c>
      <c r="H472" s="13">
        <v>0</v>
      </c>
      <c r="I472" s="13">
        <v>0</v>
      </c>
      <c r="J472" s="13">
        <v>0</v>
      </c>
      <c r="K472" s="13">
        <v>0</v>
      </c>
      <c r="L472" s="13">
        <v>0</v>
      </c>
      <c r="M472" s="13">
        <v>0</v>
      </c>
      <c r="N472" s="13">
        <v>0</v>
      </c>
      <c r="O472" s="13"/>
      <c r="P472" s="13">
        <v>0</v>
      </c>
      <c r="Q472" s="14">
        <v>0</v>
      </c>
      <c r="T472" s="25">
        <v>43576</v>
      </c>
      <c r="U472" s="7"/>
      <c r="V472" s="5"/>
      <c r="W472" s="12">
        <v>0</v>
      </c>
      <c r="X472" s="12">
        <v>0</v>
      </c>
      <c r="Y472" s="13">
        <v>0</v>
      </c>
      <c r="Z472" s="13">
        <v>0</v>
      </c>
      <c r="AA472" s="13">
        <v>0</v>
      </c>
      <c r="AB472" s="13">
        <v>0</v>
      </c>
      <c r="AC472" s="13">
        <v>0</v>
      </c>
      <c r="AD472" s="13">
        <v>0</v>
      </c>
      <c r="AE472" s="13">
        <v>0</v>
      </c>
      <c r="AF472" s="13">
        <v>0</v>
      </c>
      <c r="AG472" s="13"/>
      <c r="AH472" s="13">
        <v>0</v>
      </c>
      <c r="AI472" s="14">
        <v>0</v>
      </c>
    </row>
    <row r="473" spans="2:35" x14ac:dyDescent="0.25">
      <c r="B473" s="25">
        <v>43577</v>
      </c>
      <c r="C473" s="7"/>
      <c r="D473" s="5"/>
      <c r="E473" s="12">
        <v>0</v>
      </c>
      <c r="F473" s="12">
        <v>0</v>
      </c>
      <c r="G473" s="13">
        <v>0</v>
      </c>
      <c r="H473" s="13">
        <v>0</v>
      </c>
      <c r="I473" s="13">
        <v>0</v>
      </c>
      <c r="J473" s="13">
        <v>0</v>
      </c>
      <c r="K473" s="13">
        <v>0</v>
      </c>
      <c r="L473" s="13">
        <v>0</v>
      </c>
      <c r="M473" s="13">
        <v>0</v>
      </c>
      <c r="N473" s="13">
        <v>0</v>
      </c>
      <c r="O473" s="13"/>
      <c r="P473" s="13">
        <v>0</v>
      </c>
      <c r="Q473" s="14">
        <v>0</v>
      </c>
      <c r="T473" s="25">
        <v>43577</v>
      </c>
      <c r="U473" s="7"/>
      <c r="V473" s="5"/>
      <c r="W473" s="12">
        <v>0</v>
      </c>
      <c r="X473" s="12">
        <v>0</v>
      </c>
      <c r="Y473" s="13">
        <v>0</v>
      </c>
      <c r="Z473" s="13">
        <v>0</v>
      </c>
      <c r="AA473" s="13">
        <v>0</v>
      </c>
      <c r="AB473" s="13">
        <v>0</v>
      </c>
      <c r="AC473" s="13">
        <v>0</v>
      </c>
      <c r="AD473" s="13">
        <v>0</v>
      </c>
      <c r="AE473" s="13">
        <v>0</v>
      </c>
      <c r="AF473" s="13">
        <v>0</v>
      </c>
      <c r="AG473" s="13"/>
      <c r="AH473" s="13">
        <v>0</v>
      </c>
      <c r="AI473" s="14">
        <v>0</v>
      </c>
    </row>
    <row r="474" spans="2:35" x14ac:dyDescent="0.25">
      <c r="B474" s="25">
        <v>43578</v>
      </c>
      <c r="C474" s="7"/>
      <c r="D474" s="5"/>
      <c r="E474" s="12">
        <v>0</v>
      </c>
      <c r="F474" s="12">
        <v>0</v>
      </c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13">
        <v>0</v>
      </c>
      <c r="M474" s="13">
        <v>0</v>
      </c>
      <c r="N474" s="13">
        <v>0</v>
      </c>
      <c r="O474" s="13"/>
      <c r="P474" s="13">
        <v>0</v>
      </c>
      <c r="Q474" s="14">
        <v>0</v>
      </c>
      <c r="T474" s="25">
        <v>43578</v>
      </c>
      <c r="U474" s="7"/>
      <c r="V474" s="5"/>
      <c r="W474" s="12">
        <v>0</v>
      </c>
      <c r="X474" s="12">
        <v>0</v>
      </c>
      <c r="Y474" s="13">
        <v>0</v>
      </c>
      <c r="Z474" s="13">
        <v>0</v>
      </c>
      <c r="AA474" s="13">
        <v>0</v>
      </c>
      <c r="AB474" s="13">
        <v>0</v>
      </c>
      <c r="AC474" s="13">
        <v>0</v>
      </c>
      <c r="AD474" s="13">
        <v>0</v>
      </c>
      <c r="AE474" s="13">
        <v>0</v>
      </c>
      <c r="AF474" s="13">
        <v>0</v>
      </c>
      <c r="AG474" s="13"/>
      <c r="AH474" s="13">
        <v>0</v>
      </c>
      <c r="AI474" s="14">
        <v>0</v>
      </c>
    </row>
    <row r="475" spans="2:35" x14ac:dyDescent="0.25">
      <c r="B475" s="25">
        <v>43579</v>
      </c>
      <c r="C475" s="7"/>
      <c r="D475" s="5"/>
      <c r="E475" s="12">
        <v>0</v>
      </c>
      <c r="F475" s="12">
        <v>0</v>
      </c>
      <c r="G475" s="13">
        <v>0</v>
      </c>
      <c r="H475" s="13">
        <v>0</v>
      </c>
      <c r="I475" s="13">
        <v>0</v>
      </c>
      <c r="J475" s="13">
        <v>0</v>
      </c>
      <c r="K475" s="13">
        <v>0</v>
      </c>
      <c r="L475" s="13">
        <v>0</v>
      </c>
      <c r="M475" s="13">
        <v>0</v>
      </c>
      <c r="N475" s="13">
        <v>0</v>
      </c>
      <c r="O475" s="13"/>
      <c r="P475" s="13">
        <v>0</v>
      </c>
      <c r="Q475" s="14">
        <v>0</v>
      </c>
      <c r="T475" s="25">
        <v>43579</v>
      </c>
      <c r="U475" s="7"/>
      <c r="V475" s="5"/>
      <c r="W475" s="12">
        <v>0</v>
      </c>
      <c r="X475" s="12">
        <v>0</v>
      </c>
      <c r="Y475" s="13">
        <v>0</v>
      </c>
      <c r="Z475" s="13">
        <v>0</v>
      </c>
      <c r="AA475" s="13">
        <v>0</v>
      </c>
      <c r="AB475" s="13">
        <v>0</v>
      </c>
      <c r="AC475" s="13">
        <v>0</v>
      </c>
      <c r="AD475" s="13">
        <v>0</v>
      </c>
      <c r="AE475" s="13">
        <v>0</v>
      </c>
      <c r="AF475" s="13">
        <v>0</v>
      </c>
      <c r="AG475" s="13"/>
      <c r="AH475" s="13">
        <v>0</v>
      </c>
      <c r="AI475" s="14">
        <v>0</v>
      </c>
    </row>
    <row r="476" spans="2:35" x14ac:dyDescent="0.25">
      <c r="B476" s="25">
        <v>43580</v>
      </c>
      <c r="C476" s="7"/>
      <c r="D476" s="5"/>
      <c r="E476" s="12">
        <v>0</v>
      </c>
      <c r="F476" s="12">
        <v>0</v>
      </c>
      <c r="G476" s="13">
        <v>0</v>
      </c>
      <c r="H476" s="13">
        <v>0</v>
      </c>
      <c r="I476" s="13">
        <v>0</v>
      </c>
      <c r="J476" s="13">
        <v>0</v>
      </c>
      <c r="K476" s="13">
        <v>0</v>
      </c>
      <c r="L476" s="13">
        <v>0</v>
      </c>
      <c r="M476" s="13">
        <v>0</v>
      </c>
      <c r="N476" s="13">
        <v>0</v>
      </c>
      <c r="O476" s="13"/>
      <c r="P476" s="13">
        <v>0</v>
      </c>
      <c r="Q476" s="14">
        <v>0</v>
      </c>
      <c r="T476" s="25">
        <v>43580</v>
      </c>
      <c r="U476" s="7"/>
      <c r="V476" s="5"/>
      <c r="W476" s="12">
        <v>0</v>
      </c>
      <c r="X476" s="12">
        <v>0</v>
      </c>
      <c r="Y476" s="13">
        <v>0</v>
      </c>
      <c r="Z476" s="13">
        <v>0</v>
      </c>
      <c r="AA476" s="13">
        <v>0</v>
      </c>
      <c r="AB476" s="13">
        <v>0</v>
      </c>
      <c r="AC476" s="13">
        <v>0</v>
      </c>
      <c r="AD476" s="13">
        <v>0</v>
      </c>
      <c r="AE476" s="13">
        <v>0</v>
      </c>
      <c r="AF476" s="13">
        <v>0</v>
      </c>
      <c r="AG476" s="13"/>
      <c r="AH476" s="13">
        <v>0</v>
      </c>
      <c r="AI476" s="14">
        <v>0</v>
      </c>
    </row>
    <row r="477" spans="2:35" x14ac:dyDescent="0.25">
      <c r="B477" s="25">
        <v>43581</v>
      </c>
      <c r="C477" s="7"/>
      <c r="D477" s="5"/>
      <c r="E477" s="12">
        <v>0</v>
      </c>
      <c r="F477" s="12">
        <v>0</v>
      </c>
      <c r="G477" s="13">
        <v>0</v>
      </c>
      <c r="H477" s="13">
        <v>0</v>
      </c>
      <c r="I477" s="13">
        <v>0</v>
      </c>
      <c r="J477" s="13">
        <v>0</v>
      </c>
      <c r="K477" s="13">
        <v>0</v>
      </c>
      <c r="L477" s="13">
        <v>0</v>
      </c>
      <c r="M477" s="13">
        <v>0</v>
      </c>
      <c r="N477" s="13">
        <v>0</v>
      </c>
      <c r="O477" s="13"/>
      <c r="P477" s="13">
        <v>0</v>
      </c>
      <c r="Q477" s="14">
        <v>0</v>
      </c>
      <c r="T477" s="25">
        <v>43581</v>
      </c>
      <c r="U477" s="7"/>
      <c r="V477" s="5"/>
      <c r="W477" s="12">
        <v>0</v>
      </c>
      <c r="X477" s="12">
        <v>0</v>
      </c>
      <c r="Y477" s="13">
        <v>0</v>
      </c>
      <c r="Z477" s="13">
        <v>0</v>
      </c>
      <c r="AA477" s="13">
        <v>0</v>
      </c>
      <c r="AB477" s="13">
        <v>0</v>
      </c>
      <c r="AC477" s="13">
        <v>0</v>
      </c>
      <c r="AD477" s="13">
        <v>0</v>
      </c>
      <c r="AE477" s="13">
        <v>0</v>
      </c>
      <c r="AF477" s="13">
        <v>0</v>
      </c>
      <c r="AG477" s="13"/>
      <c r="AH477" s="13">
        <v>0</v>
      </c>
      <c r="AI477" s="14">
        <v>0</v>
      </c>
    </row>
    <row r="478" spans="2:35" x14ac:dyDescent="0.25">
      <c r="B478" s="25">
        <v>43582</v>
      </c>
      <c r="C478" s="7"/>
      <c r="D478" s="5"/>
      <c r="E478" s="12">
        <v>0</v>
      </c>
      <c r="F478" s="12">
        <v>0</v>
      </c>
      <c r="G478" s="13">
        <v>0</v>
      </c>
      <c r="H478" s="13">
        <v>0</v>
      </c>
      <c r="I478" s="13">
        <v>0</v>
      </c>
      <c r="J478" s="13">
        <v>0</v>
      </c>
      <c r="K478" s="13">
        <v>0</v>
      </c>
      <c r="L478" s="13">
        <v>0</v>
      </c>
      <c r="M478" s="13">
        <v>0</v>
      </c>
      <c r="N478" s="13">
        <v>0</v>
      </c>
      <c r="O478" s="13"/>
      <c r="P478" s="13">
        <v>0</v>
      </c>
      <c r="Q478" s="14">
        <v>0</v>
      </c>
      <c r="T478" s="25">
        <v>43582</v>
      </c>
      <c r="U478" s="7"/>
      <c r="V478" s="5"/>
      <c r="W478" s="12">
        <v>0</v>
      </c>
      <c r="X478" s="12">
        <v>0</v>
      </c>
      <c r="Y478" s="13">
        <v>0</v>
      </c>
      <c r="Z478" s="13">
        <v>0</v>
      </c>
      <c r="AA478" s="13">
        <v>0</v>
      </c>
      <c r="AB478" s="13">
        <v>0</v>
      </c>
      <c r="AC478" s="13">
        <v>0</v>
      </c>
      <c r="AD478" s="13">
        <v>0</v>
      </c>
      <c r="AE478" s="13">
        <v>0</v>
      </c>
      <c r="AF478" s="13">
        <v>0</v>
      </c>
      <c r="AG478" s="13"/>
      <c r="AH478" s="13">
        <v>0</v>
      </c>
      <c r="AI478" s="14">
        <v>0</v>
      </c>
    </row>
    <row r="479" spans="2:35" x14ac:dyDescent="0.25">
      <c r="B479" s="25">
        <v>43583</v>
      </c>
      <c r="C479" s="7"/>
      <c r="D479" s="5"/>
      <c r="E479" s="12">
        <v>0</v>
      </c>
      <c r="F479" s="12">
        <v>0</v>
      </c>
      <c r="G479" s="13">
        <v>0</v>
      </c>
      <c r="H479" s="13">
        <v>0</v>
      </c>
      <c r="I479" s="13">
        <v>0</v>
      </c>
      <c r="J479" s="13">
        <v>0</v>
      </c>
      <c r="K479" s="13">
        <v>0</v>
      </c>
      <c r="L479" s="13">
        <v>0</v>
      </c>
      <c r="M479" s="13">
        <v>0</v>
      </c>
      <c r="N479" s="13">
        <v>0</v>
      </c>
      <c r="O479" s="13"/>
      <c r="P479" s="13">
        <v>0</v>
      </c>
      <c r="Q479" s="14">
        <v>0</v>
      </c>
      <c r="T479" s="25">
        <v>43583</v>
      </c>
      <c r="U479" s="7"/>
      <c r="V479" s="5"/>
      <c r="W479" s="12">
        <v>0</v>
      </c>
      <c r="X479" s="12">
        <v>0</v>
      </c>
      <c r="Y479" s="13">
        <v>0</v>
      </c>
      <c r="Z479" s="13">
        <v>0</v>
      </c>
      <c r="AA479" s="13">
        <v>0</v>
      </c>
      <c r="AB479" s="13">
        <v>0</v>
      </c>
      <c r="AC479" s="13">
        <v>0</v>
      </c>
      <c r="AD479" s="13">
        <v>0</v>
      </c>
      <c r="AE479" s="13">
        <v>0</v>
      </c>
      <c r="AF479" s="13">
        <v>0</v>
      </c>
      <c r="AG479" s="13"/>
      <c r="AH479" s="13">
        <v>0</v>
      </c>
      <c r="AI479" s="14">
        <v>0</v>
      </c>
    </row>
    <row r="480" spans="2:35" x14ac:dyDescent="0.25">
      <c r="B480" s="25">
        <v>43584</v>
      </c>
      <c r="C480" s="7"/>
      <c r="D480" s="5"/>
      <c r="E480" s="12">
        <v>0</v>
      </c>
      <c r="F480" s="12">
        <v>0</v>
      </c>
      <c r="G480" s="13">
        <v>0</v>
      </c>
      <c r="H480" s="13">
        <v>0</v>
      </c>
      <c r="I480" s="13">
        <v>0</v>
      </c>
      <c r="J480" s="13">
        <v>0</v>
      </c>
      <c r="K480" s="13">
        <v>0</v>
      </c>
      <c r="L480" s="13">
        <v>0</v>
      </c>
      <c r="M480" s="13">
        <v>0</v>
      </c>
      <c r="N480" s="13">
        <v>0</v>
      </c>
      <c r="O480" s="13"/>
      <c r="P480" s="13">
        <v>0</v>
      </c>
      <c r="Q480" s="14">
        <v>0</v>
      </c>
      <c r="T480" s="25">
        <v>43584</v>
      </c>
      <c r="U480" s="7"/>
      <c r="V480" s="5"/>
      <c r="W480" s="12">
        <v>0</v>
      </c>
      <c r="X480" s="12">
        <v>0</v>
      </c>
      <c r="Y480" s="13">
        <v>0</v>
      </c>
      <c r="Z480" s="13">
        <v>0</v>
      </c>
      <c r="AA480" s="13">
        <v>0</v>
      </c>
      <c r="AB480" s="13">
        <v>0</v>
      </c>
      <c r="AC480" s="13">
        <v>0</v>
      </c>
      <c r="AD480" s="13">
        <v>0</v>
      </c>
      <c r="AE480" s="13">
        <v>0</v>
      </c>
      <c r="AF480" s="13">
        <v>0</v>
      </c>
      <c r="AG480" s="13"/>
      <c r="AH480" s="13">
        <v>0</v>
      </c>
      <c r="AI480" s="14">
        <v>0</v>
      </c>
    </row>
    <row r="481" spans="2:35" x14ac:dyDescent="0.25">
      <c r="B481" s="25">
        <v>43585</v>
      </c>
      <c r="C481" s="7"/>
      <c r="D481" s="5"/>
      <c r="E481" s="12">
        <v>0</v>
      </c>
      <c r="F481" s="12">
        <v>0</v>
      </c>
      <c r="G481" s="13">
        <v>0</v>
      </c>
      <c r="H481" s="13">
        <v>0</v>
      </c>
      <c r="I481" s="13">
        <v>0</v>
      </c>
      <c r="J481" s="13">
        <v>0</v>
      </c>
      <c r="K481" s="13">
        <v>0</v>
      </c>
      <c r="L481" s="13">
        <v>0</v>
      </c>
      <c r="M481" s="13">
        <v>0</v>
      </c>
      <c r="N481" s="13">
        <v>0</v>
      </c>
      <c r="O481" s="13"/>
      <c r="P481" s="13">
        <v>0</v>
      </c>
      <c r="Q481" s="14">
        <v>0</v>
      </c>
      <c r="T481" s="25">
        <v>43585</v>
      </c>
      <c r="U481" s="7"/>
      <c r="V481" s="5"/>
      <c r="W481" s="12">
        <v>0</v>
      </c>
      <c r="X481" s="12">
        <v>0</v>
      </c>
      <c r="Y481" s="13">
        <v>0</v>
      </c>
      <c r="Z481" s="13">
        <v>0</v>
      </c>
      <c r="AA481" s="13">
        <v>0</v>
      </c>
      <c r="AB481" s="13">
        <v>0</v>
      </c>
      <c r="AC481" s="13">
        <v>0</v>
      </c>
      <c r="AD481" s="13">
        <v>0</v>
      </c>
      <c r="AE481" s="13">
        <v>0</v>
      </c>
      <c r="AF481" s="13">
        <v>0</v>
      </c>
      <c r="AG481" s="13"/>
      <c r="AH481" s="13">
        <v>0</v>
      </c>
      <c r="AI481" s="14">
        <v>0</v>
      </c>
    </row>
    <row r="482" spans="2:35" x14ac:dyDescent="0.25">
      <c r="B482" s="25">
        <v>43586</v>
      </c>
      <c r="C482" s="7"/>
      <c r="D482" s="5"/>
      <c r="E482" s="12">
        <v>0</v>
      </c>
      <c r="F482" s="12">
        <v>0</v>
      </c>
      <c r="G482" s="13">
        <v>0</v>
      </c>
      <c r="H482" s="13">
        <v>0</v>
      </c>
      <c r="I482" s="13">
        <v>0</v>
      </c>
      <c r="J482" s="13">
        <v>0</v>
      </c>
      <c r="K482" s="13">
        <v>0</v>
      </c>
      <c r="L482" s="13">
        <v>0</v>
      </c>
      <c r="M482" s="13">
        <v>0</v>
      </c>
      <c r="N482" s="13">
        <v>0</v>
      </c>
      <c r="O482" s="13"/>
      <c r="P482" s="13">
        <v>0</v>
      </c>
      <c r="Q482" s="14">
        <v>0</v>
      </c>
      <c r="T482" s="25">
        <v>43586</v>
      </c>
      <c r="U482" s="7"/>
      <c r="V482" s="5"/>
      <c r="W482" s="12">
        <v>0</v>
      </c>
      <c r="X482" s="12">
        <v>0</v>
      </c>
      <c r="Y482" s="13">
        <v>0</v>
      </c>
      <c r="Z482" s="13">
        <v>0</v>
      </c>
      <c r="AA482" s="13">
        <v>0</v>
      </c>
      <c r="AB482" s="13">
        <v>0</v>
      </c>
      <c r="AC482" s="13">
        <v>0</v>
      </c>
      <c r="AD482" s="13">
        <v>0</v>
      </c>
      <c r="AE482" s="13">
        <v>0</v>
      </c>
      <c r="AF482" s="13">
        <v>0</v>
      </c>
      <c r="AG482" s="13"/>
      <c r="AH482" s="13">
        <v>0</v>
      </c>
      <c r="AI482" s="14">
        <v>0</v>
      </c>
    </row>
    <row r="483" spans="2:35" x14ac:dyDescent="0.25">
      <c r="C483" s="26">
        <v>0</v>
      </c>
      <c r="D483" s="27">
        <v>0</v>
      </c>
      <c r="E483" s="28">
        <v>622.74</v>
      </c>
      <c r="F483" s="28">
        <v>13.39</v>
      </c>
      <c r="G483" s="28">
        <v>2.8119000000000001</v>
      </c>
      <c r="H483" s="28">
        <v>0</v>
      </c>
      <c r="I483" s="28">
        <v>0</v>
      </c>
      <c r="J483" s="28">
        <v>2.81</v>
      </c>
      <c r="K483" s="28">
        <v>22.42</v>
      </c>
      <c r="L483" s="28">
        <v>18.28</v>
      </c>
      <c r="M483" s="28">
        <v>0</v>
      </c>
      <c r="N483" s="28">
        <v>0</v>
      </c>
      <c r="O483" s="28">
        <v>0</v>
      </c>
      <c r="P483" s="28">
        <v>56.9</v>
      </c>
      <c r="Q483" s="28">
        <v>565.84</v>
      </c>
      <c r="U483" s="26">
        <v>0</v>
      </c>
      <c r="V483" s="27">
        <v>0</v>
      </c>
      <c r="W483" s="28">
        <v>19930.48</v>
      </c>
      <c r="X483" s="28">
        <v>199.31000000000003</v>
      </c>
      <c r="Y483" s="28">
        <v>41.8551</v>
      </c>
      <c r="Z483" s="28">
        <v>0</v>
      </c>
      <c r="AA483" s="28">
        <v>0</v>
      </c>
      <c r="AB483" s="28">
        <v>41.860000000000007</v>
      </c>
      <c r="AC483" s="28">
        <v>717.51</v>
      </c>
      <c r="AD483" s="28">
        <v>79.84</v>
      </c>
      <c r="AE483" s="28">
        <v>0</v>
      </c>
      <c r="AF483" s="28">
        <v>0</v>
      </c>
      <c r="AG483" s="28">
        <v>0</v>
      </c>
      <c r="AH483" s="28">
        <v>1038.52</v>
      </c>
      <c r="AI483" s="28">
        <v>18891.960000000003</v>
      </c>
    </row>
    <row r="484" spans="2:35" x14ac:dyDescent="0.25">
      <c r="C484" s="6"/>
      <c r="D484" s="6"/>
      <c r="E484" s="8"/>
      <c r="F484" s="29">
        <v>13.39</v>
      </c>
      <c r="G484" s="30">
        <v>2.8119000000000001</v>
      </c>
      <c r="H484" s="29">
        <v>0</v>
      </c>
      <c r="I484" s="30">
        <v>0</v>
      </c>
      <c r="J484" s="9"/>
      <c r="K484" s="8"/>
      <c r="L484" s="8"/>
      <c r="M484" s="8"/>
      <c r="N484" s="10">
        <v>0</v>
      </c>
      <c r="O484" s="11"/>
      <c r="P484" s="8"/>
      <c r="Q484" s="8"/>
      <c r="U484" s="6"/>
      <c r="V484" s="6"/>
      <c r="W484" s="8"/>
      <c r="X484" s="29">
        <v>199.31000000000003</v>
      </c>
      <c r="Y484" s="30">
        <v>41.855100000000007</v>
      </c>
      <c r="Z484" s="29">
        <v>0</v>
      </c>
      <c r="AA484" s="30">
        <v>0</v>
      </c>
      <c r="AB484" s="9"/>
      <c r="AC484" s="8"/>
      <c r="AD484" s="8"/>
      <c r="AE484" s="8"/>
      <c r="AF484" s="10">
        <v>0</v>
      </c>
      <c r="AG484" s="11"/>
      <c r="AH484" s="8"/>
      <c r="AI484" s="8"/>
    </row>
    <row r="485" spans="2:35" x14ac:dyDescent="0.25">
      <c r="C485" s="6"/>
      <c r="D485" s="6"/>
      <c r="E485" s="8"/>
      <c r="F485" s="29">
        <v>0</v>
      </c>
      <c r="G485" s="9"/>
      <c r="H485" s="29">
        <v>0</v>
      </c>
      <c r="I485" s="9"/>
      <c r="J485" s="9"/>
      <c r="K485" s="31">
        <v>0</v>
      </c>
      <c r="L485" s="8"/>
      <c r="M485" s="8"/>
      <c r="N485" s="8"/>
      <c r="O485" s="8"/>
      <c r="P485" s="8"/>
      <c r="Q485" s="8"/>
      <c r="U485" s="6"/>
      <c r="V485" s="6"/>
      <c r="W485" s="8"/>
      <c r="X485" s="29">
        <v>0</v>
      </c>
      <c r="Y485" s="9"/>
      <c r="Z485" s="29">
        <v>0</v>
      </c>
      <c r="AA485" s="9"/>
      <c r="AB485" s="9"/>
      <c r="AC485" s="31">
        <v>0</v>
      </c>
      <c r="AD485" s="8"/>
      <c r="AE485" s="8"/>
      <c r="AF485" s="8"/>
      <c r="AG485" s="8"/>
      <c r="AH485" s="8"/>
      <c r="AI485" s="8"/>
    </row>
    <row r="490" spans="2:35" x14ac:dyDescent="0.25">
      <c r="B490" s="93" t="s">
        <v>49</v>
      </c>
      <c r="C490" s="93"/>
      <c r="D490" s="93"/>
      <c r="E490" s="93"/>
      <c r="F490" s="93"/>
      <c r="G490" s="93"/>
      <c r="H490" s="94"/>
      <c r="I490" s="20" t="s">
        <v>44</v>
      </c>
      <c r="J490" s="95" t="s">
        <v>42</v>
      </c>
      <c r="K490" s="96"/>
      <c r="L490" s="96"/>
      <c r="M490" s="96"/>
      <c r="N490" s="96"/>
      <c r="O490" s="96"/>
      <c r="P490" s="96"/>
      <c r="Q490" s="96"/>
    </row>
    <row r="491" spans="2:35" x14ac:dyDescent="0.25">
      <c r="B491" s="91" t="s">
        <v>35</v>
      </c>
      <c r="C491" s="91"/>
      <c r="D491" s="91"/>
      <c r="E491" s="91"/>
      <c r="F491" s="91"/>
      <c r="G491" s="91"/>
      <c r="H491" s="91"/>
      <c r="I491" s="92"/>
      <c r="J491" s="91"/>
      <c r="K491" s="91"/>
      <c r="L491" s="91"/>
      <c r="M491" s="91"/>
      <c r="N491" s="91"/>
      <c r="O491" s="91"/>
      <c r="P491" s="91"/>
      <c r="Q491" s="91"/>
    </row>
    <row r="492" spans="2:35" x14ac:dyDescent="0.25">
      <c r="B492" s="21" t="s">
        <v>15</v>
      </c>
      <c r="C492" s="22" t="s">
        <v>16</v>
      </c>
      <c r="D492" s="21" t="s">
        <v>17</v>
      </c>
      <c r="E492" s="21" t="s">
        <v>18</v>
      </c>
      <c r="F492" s="21" t="s">
        <v>19</v>
      </c>
      <c r="G492" s="21" t="s">
        <v>20</v>
      </c>
      <c r="H492" s="21" t="s">
        <v>21</v>
      </c>
      <c r="I492" s="21" t="s">
        <v>22</v>
      </c>
      <c r="J492" s="23" t="s">
        <v>31</v>
      </c>
      <c r="K492" s="21" t="s">
        <v>23</v>
      </c>
      <c r="L492" s="21" t="s">
        <v>24</v>
      </c>
      <c r="M492" s="21" t="s">
        <v>25</v>
      </c>
      <c r="N492" s="21" t="s">
        <v>26</v>
      </c>
      <c r="O492" s="21" t="s">
        <v>27</v>
      </c>
      <c r="P492" s="23" t="s">
        <v>28</v>
      </c>
      <c r="Q492" s="23" t="s">
        <v>29</v>
      </c>
    </row>
    <row r="493" spans="2:35" x14ac:dyDescent="0.25">
      <c r="B493" s="24">
        <v>43556</v>
      </c>
      <c r="C493" s="7"/>
      <c r="D493" s="5"/>
      <c r="E493" s="12">
        <v>0</v>
      </c>
      <c r="F493" s="12">
        <v>0</v>
      </c>
      <c r="G493" s="13">
        <v>0</v>
      </c>
      <c r="H493" s="13">
        <v>0</v>
      </c>
      <c r="I493" s="13">
        <v>0</v>
      </c>
      <c r="J493" s="13">
        <v>0</v>
      </c>
      <c r="K493" s="13">
        <v>0</v>
      </c>
      <c r="L493" s="13">
        <v>0</v>
      </c>
      <c r="M493" s="13">
        <v>0</v>
      </c>
      <c r="N493" s="13">
        <v>0</v>
      </c>
      <c r="O493" s="13"/>
      <c r="P493" s="13">
        <v>0</v>
      </c>
      <c r="Q493" s="14">
        <v>0</v>
      </c>
    </row>
    <row r="494" spans="2:35" x14ac:dyDescent="0.25">
      <c r="B494" s="25">
        <v>43557</v>
      </c>
      <c r="C494" s="7"/>
      <c r="D494" s="5"/>
      <c r="E494" s="12">
        <v>0</v>
      </c>
      <c r="F494" s="12">
        <v>0</v>
      </c>
      <c r="G494" s="13">
        <v>0</v>
      </c>
      <c r="H494" s="13">
        <v>0</v>
      </c>
      <c r="I494" s="13">
        <v>0</v>
      </c>
      <c r="J494" s="13">
        <v>0</v>
      </c>
      <c r="K494" s="13">
        <v>0</v>
      </c>
      <c r="L494" s="13">
        <v>0</v>
      </c>
      <c r="M494" s="13">
        <v>0</v>
      </c>
      <c r="N494" s="13">
        <v>0</v>
      </c>
      <c r="O494" s="13"/>
      <c r="P494" s="13">
        <v>0</v>
      </c>
      <c r="Q494" s="14">
        <v>0</v>
      </c>
    </row>
    <row r="495" spans="2:35" x14ac:dyDescent="0.25">
      <c r="B495" s="25">
        <v>43558</v>
      </c>
      <c r="C495" s="7"/>
      <c r="D495" s="5"/>
      <c r="E495" s="12">
        <v>0</v>
      </c>
      <c r="F495" s="12">
        <v>0</v>
      </c>
      <c r="G495" s="13">
        <v>0</v>
      </c>
      <c r="H495" s="13">
        <v>0</v>
      </c>
      <c r="I495" s="13">
        <v>0</v>
      </c>
      <c r="J495" s="13">
        <v>0</v>
      </c>
      <c r="K495" s="13">
        <v>0</v>
      </c>
      <c r="L495" s="13">
        <v>0</v>
      </c>
      <c r="M495" s="13">
        <v>0</v>
      </c>
      <c r="N495" s="13">
        <v>0</v>
      </c>
      <c r="O495" s="13"/>
      <c r="P495" s="13">
        <v>0</v>
      </c>
      <c r="Q495" s="14">
        <v>0</v>
      </c>
    </row>
    <row r="496" spans="2:35" x14ac:dyDescent="0.25">
      <c r="B496" s="25">
        <v>43559</v>
      </c>
      <c r="C496" s="7"/>
      <c r="D496" s="5"/>
      <c r="E496" s="12">
        <v>0</v>
      </c>
      <c r="F496" s="12">
        <v>0</v>
      </c>
      <c r="G496" s="13">
        <v>0</v>
      </c>
      <c r="H496" s="13">
        <v>0</v>
      </c>
      <c r="I496" s="13">
        <v>0</v>
      </c>
      <c r="J496" s="13">
        <v>0</v>
      </c>
      <c r="K496" s="13">
        <v>0</v>
      </c>
      <c r="L496" s="13">
        <v>0</v>
      </c>
      <c r="M496" s="13">
        <v>0</v>
      </c>
      <c r="N496" s="13">
        <v>0</v>
      </c>
      <c r="O496" s="13"/>
      <c r="P496" s="13">
        <v>0</v>
      </c>
      <c r="Q496" s="14">
        <v>0</v>
      </c>
    </row>
    <row r="497" spans="2:17" x14ac:dyDescent="0.25">
      <c r="B497" s="25">
        <v>43560</v>
      </c>
      <c r="C497" s="7"/>
      <c r="D497" s="5"/>
      <c r="E497" s="12">
        <v>2719.98</v>
      </c>
      <c r="F497" s="12">
        <v>58.48</v>
      </c>
      <c r="G497" s="13">
        <v>12.280799999999999</v>
      </c>
      <c r="H497" s="13">
        <v>309.24</v>
      </c>
      <c r="I497" s="13">
        <v>32.470199999999998</v>
      </c>
      <c r="J497" s="13">
        <v>44.75</v>
      </c>
      <c r="K497" s="13">
        <v>97.92</v>
      </c>
      <c r="L497" s="13">
        <v>70.569999999999993</v>
      </c>
      <c r="M497" s="13">
        <v>0</v>
      </c>
      <c r="N497" s="13">
        <v>0</v>
      </c>
      <c r="O497" s="13"/>
      <c r="P497" s="13">
        <v>580.96</v>
      </c>
      <c r="Q497" s="14">
        <v>2139.02</v>
      </c>
    </row>
    <row r="498" spans="2:17" x14ac:dyDescent="0.25">
      <c r="B498" s="25">
        <v>43561</v>
      </c>
      <c r="C498" s="7"/>
      <c r="D498" s="5"/>
      <c r="E498" s="12">
        <v>0</v>
      </c>
      <c r="F498" s="12">
        <v>0</v>
      </c>
      <c r="G498" s="13">
        <v>0</v>
      </c>
      <c r="H498" s="13">
        <v>0</v>
      </c>
      <c r="I498" s="13">
        <v>0</v>
      </c>
      <c r="J498" s="13">
        <v>0</v>
      </c>
      <c r="K498" s="13">
        <v>0</v>
      </c>
      <c r="L498" s="13">
        <v>0</v>
      </c>
      <c r="M498" s="13">
        <v>0</v>
      </c>
      <c r="N498" s="13">
        <v>0</v>
      </c>
      <c r="O498" s="13"/>
      <c r="P498" s="13">
        <v>0</v>
      </c>
      <c r="Q498" s="14">
        <v>0</v>
      </c>
    </row>
    <row r="499" spans="2:17" x14ac:dyDescent="0.25">
      <c r="B499" s="25">
        <v>43562</v>
      </c>
      <c r="C499" s="7"/>
      <c r="D499" s="5"/>
      <c r="E499" s="12">
        <v>0</v>
      </c>
      <c r="F499" s="12">
        <v>0</v>
      </c>
      <c r="G499" s="13">
        <v>0</v>
      </c>
      <c r="H499" s="13">
        <v>0</v>
      </c>
      <c r="I499" s="13">
        <v>0</v>
      </c>
      <c r="J499" s="13">
        <v>0</v>
      </c>
      <c r="K499" s="13">
        <v>0</v>
      </c>
      <c r="L499" s="13">
        <v>0</v>
      </c>
      <c r="M499" s="13">
        <v>0</v>
      </c>
      <c r="N499" s="13">
        <v>0</v>
      </c>
      <c r="O499" s="13"/>
      <c r="P499" s="13">
        <v>0</v>
      </c>
      <c r="Q499" s="14">
        <v>0</v>
      </c>
    </row>
    <row r="500" spans="2:17" x14ac:dyDescent="0.25">
      <c r="B500" s="25">
        <v>43563</v>
      </c>
      <c r="C500" s="7"/>
      <c r="D500" s="5"/>
      <c r="E500" s="12">
        <v>0</v>
      </c>
      <c r="F500" s="12">
        <v>0</v>
      </c>
      <c r="G500" s="13">
        <v>0</v>
      </c>
      <c r="H500" s="13">
        <v>0</v>
      </c>
      <c r="I500" s="13">
        <v>0</v>
      </c>
      <c r="J500" s="13">
        <v>0</v>
      </c>
      <c r="K500" s="13">
        <v>0</v>
      </c>
      <c r="L500" s="13">
        <v>0</v>
      </c>
      <c r="M500" s="13">
        <v>0</v>
      </c>
      <c r="N500" s="13">
        <v>0</v>
      </c>
      <c r="O500" s="13"/>
      <c r="P500" s="13">
        <v>0</v>
      </c>
      <c r="Q500" s="14">
        <v>0</v>
      </c>
    </row>
    <row r="501" spans="2:17" x14ac:dyDescent="0.25">
      <c r="B501" s="25">
        <v>43564</v>
      </c>
      <c r="C501" s="7"/>
      <c r="D501" s="5"/>
      <c r="E501" s="12">
        <v>654.98</v>
      </c>
      <c r="F501" s="12">
        <v>14.08</v>
      </c>
      <c r="G501" s="13">
        <v>2.9567999999999999</v>
      </c>
      <c r="H501" s="13">
        <v>56.4</v>
      </c>
      <c r="I501" s="13">
        <v>5.9219999999999997</v>
      </c>
      <c r="J501" s="13">
        <v>8.8800000000000008</v>
      </c>
      <c r="K501" s="13">
        <v>23.58</v>
      </c>
      <c r="L501" s="13">
        <v>17.54</v>
      </c>
      <c r="M501" s="13">
        <v>0</v>
      </c>
      <c r="N501" s="13">
        <v>0</v>
      </c>
      <c r="O501" s="13"/>
      <c r="P501" s="13">
        <v>120.48</v>
      </c>
      <c r="Q501" s="14">
        <v>534.5</v>
      </c>
    </row>
    <row r="502" spans="2:17" x14ac:dyDescent="0.25">
      <c r="B502" s="25">
        <v>43565</v>
      </c>
      <c r="C502" s="7"/>
      <c r="D502" s="5"/>
      <c r="E502" s="12">
        <v>0</v>
      </c>
      <c r="F502" s="12">
        <v>0</v>
      </c>
      <c r="G502" s="13">
        <v>0</v>
      </c>
      <c r="H502" s="13">
        <v>0</v>
      </c>
      <c r="I502" s="13">
        <v>0</v>
      </c>
      <c r="J502" s="13">
        <v>0</v>
      </c>
      <c r="K502" s="13">
        <v>0</v>
      </c>
      <c r="L502" s="13">
        <v>0</v>
      </c>
      <c r="M502" s="13">
        <v>0</v>
      </c>
      <c r="N502" s="13">
        <v>0</v>
      </c>
      <c r="O502" s="13"/>
      <c r="P502" s="13">
        <v>0</v>
      </c>
      <c r="Q502" s="14">
        <v>0</v>
      </c>
    </row>
    <row r="503" spans="2:17" x14ac:dyDescent="0.25">
      <c r="B503" s="25">
        <v>43566</v>
      </c>
      <c r="C503" s="7"/>
      <c r="D503" s="5"/>
      <c r="E503" s="12">
        <v>0</v>
      </c>
      <c r="F503" s="12">
        <v>0</v>
      </c>
      <c r="G503" s="13">
        <v>0</v>
      </c>
      <c r="H503" s="13">
        <v>0</v>
      </c>
      <c r="I503" s="13">
        <v>0</v>
      </c>
      <c r="J503" s="13">
        <v>0</v>
      </c>
      <c r="K503" s="13">
        <v>0</v>
      </c>
      <c r="L503" s="13">
        <v>0</v>
      </c>
      <c r="M503" s="13">
        <v>0</v>
      </c>
      <c r="N503" s="13">
        <v>0</v>
      </c>
      <c r="O503" s="13"/>
      <c r="P503" s="13">
        <v>0</v>
      </c>
      <c r="Q503" s="14">
        <v>0</v>
      </c>
    </row>
    <row r="504" spans="2:17" x14ac:dyDescent="0.25">
      <c r="B504" s="25">
        <v>43567</v>
      </c>
      <c r="C504" s="7"/>
      <c r="D504" s="5"/>
      <c r="E504" s="12">
        <v>0</v>
      </c>
      <c r="F504" s="12">
        <v>0</v>
      </c>
      <c r="G504" s="13">
        <v>0</v>
      </c>
      <c r="H504" s="13">
        <v>0</v>
      </c>
      <c r="I504" s="13">
        <v>0</v>
      </c>
      <c r="J504" s="13">
        <v>0</v>
      </c>
      <c r="K504" s="13">
        <v>0</v>
      </c>
      <c r="L504" s="13">
        <v>0</v>
      </c>
      <c r="M504" s="13">
        <v>0</v>
      </c>
      <c r="N504" s="13">
        <v>0</v>
      </c>
      <c r="O504" s="13"/>
      <c r="P504" s="13">
        <v>0</v>
      </c>
      <c r="Q504" s="14">
        <v>0</v>
      </c>
    </row>
    <row r="505" spans="2:17" x14ac:dyDescent="0.25">
      <c r="B505" s="25">
        <v>43568</v>
      </c>
      <c r="C505" s="7"/>
      <c r="D505" s="5"/>
      <c r="E505" s="12">
        <v>0</v>
      </c>
      <c r="F505" s="12">
        <v>0</v>
      </c>
      <c r="G505" s="13">
        <v>0</v>
      </c>
      <c r="H505" s="13">
        <v>0</v>
      </c>
      <c r="I505" s="13">
        <v>0</v>
      </c>
      <c r="J505" s="13">
        <v>0</v>
      </c>
      <c r="K505" s="13">
        <v>0</v>
      </c>
      <c r="L505" s="13">
        <v>0</v>
      </c>
      <c r="M505" s="13">
        <v>0</v>
      </c>
      <c r="N505" s="13">
        <v>0</v>
      </c>
      <c r="O505" s="13"/>
      <c r="P505" s="13">
        <v>0</v>
      </c>
      <c r="Q505" s="14">
        <v>0</v>
      </c>
    </row>
    <row r="506" spans="2:17" x14ac:dyDescent="0.25">
      <c r="B506" s="25">
        <v>43569</v>
      </c>
      <c r="C506" s="7"/>
      <c r="D506" s="5"/>
      <c r="E506" s="12">
        <v>0</v>
      </c>
      <c r="F506" s="12">
        <v>0</v>
      </c>
      <c r="G506" s="13">
        <v>0</v>
      </c>
      <c r="H506" s="13">
        <v>0</v>
      </c>
      <c r="I506" s="13">
        <v>0</v>
      </c>
      <c r="J506" s="13">
        <v>0</v>
      </c>
      <c r="K506" s="13">
        <v>0</v>
      </c>
      <c r="L506" s="13">
        <v>0</v>
      </c>
      <c r="M506" s="13">
        <v>0</v>
      </c>
      <c r="N506" s="13">
        <v>0</v>
      </c>
      <c r="O506" s="13"/>
      <c r="P506" s="13">
        <v>0</v>
      </c>
      <c r="Q506" s="14">
        <v>0</v>
      </c>
    </row>
    <row r="507" spans="2:17" x14ac:dyDescent="0.25">
      <c r="B507" s="25">
        <v>43570</v>
      </c>
      <c r="C507" s="7"/>
      <c r="D507" s="5"/>
      <c r="E507" s="12">
        <v>0</v>
      </c>
      <c r="F507" s="12">
        <v>0</v>
      </c>
      <c r="G507" s="13">
        <v>0</v>
      </c>
      <c r="H507" s="13">
        <v>0</v>
      </c>
      <c r="I507" s="13">
        <v>0</v>
      </c>
      <c r="J507" s="13">
        <v>0</v>
      </c>
      <c r="K507" s="13">
        <v>0</v>
      </c>
      <c r="L507" s="13">
        <v>0</v>
      </c>
      <c r="M507" s="13">
        <v>0</v>
      </c>
      <c r="N507" s="13">
        <v>0</v>
      </c>
      <c r="O507" s="13"/>
      <c r="P507" s="13">
        <v>0</v>
      </c>
      <c r="Q507" s="14">
        <v>0</v>
      </c>
    </row>
    <row r="508" spans="2:17" x14ac:dyDescent="0.25">
      <c r="B508" s="25">
        <v>43571</v>
      </c>
      <c r="C508" s="7"/>
      <c r="D508" s="5"/>
      <c r="E508" s="12">
        <v>0</v>
      </c>
      <c r="F508" s="12">
        <v>0</v>
      </c>
      <c r="G508" s="13">
        <v>0</v>
      </c>
      <c r="H508" s="13">
        <v>0</v>
      </c>
      <c r="I508" s="13">
        <v>0</v>
      </c>
      <c r="J508" s="13">
        <v>0</v>
      </c>
      <c r="K508" s="13">
        <v>0</v>
      </c>
      <c r="L508" s="13">
        <v>0</v>
      </c>
      <c r="M508" s="13">
        <v>0</v>
      </c>
      <c r="N508" s="13">
        <v>0</v>
      </c>
      <c r="O508" s="13"/>
      <c r="P508" s="13">
        <v>0</v>
      </c>
      <c r="Q508" s="14">
        <v>0</v>
      </c>
    </row>
    <row r="509" spans="2:17" x14ac:dyDescent="0.25">
      <c r="B509" s="25">
        <v>43572</v>
      </c>
      <c r="C509" s="7"/>
      <c r="D509" s="5"/>
      <c r="E509" s="12">
        <v>0</v>
      </c>
      <c r="F509" s="12">
        <v>0</v>
      </c>
      <c r="G509" s="13">
        <v>0</v>
      </c>
      <c r="H509" s="13">
        <v>0</v>
      </c>
      <c r="I509" s="13">
        <v>0</v>
      </c>
      <c r="J509" s="13">
        <v>0</v>
      </c>
      <c r="K509" s="13">
        <v>0</v>
      </c>
      <c r="L509" s="13">
        <v>0</v>
      </c>
      <c r="M509" s="13">
        <v>0</v>
      </c>
      <c r="N509" s="13">
        <v>0</v>
      </c>
      <c r="O509" s="13"/>
      <c r="P509" s="13">
        <v>0</v>
      </c>
      <c r="Q509" s="14">
        <v>0</v>
      </c>
    </row>
    <row r="510" spans="2:17" x14ac:dyDescent="0.25">
      <c r="B510" s="25">
        <v>43573</v>
      </c>
      <c r="C510" s="7"/>
      <c r="D510" s="5"/>
      <c r="E510" s="12">
        <v>0</v>
      </c>
      <c r="F510" s="12">
        <v>0</v>
      </c>
      <c r="G510" s="13">
        <v>0</v>
      </c>
      <c r="H510" s="13">
        <v>0</v>
      </c>
      <c r="I510" s="13">
        <v>0</v>
      </c>
      <c r="J510" s="13">
        <v>0</v>
      </c>
      <c r="K510" s="13">
        <v>0</v>
      </c>
      <c r="L510" s="13">
        <v>0</v>
      </c>
      <c r="M510" s="13">
        <v>0</v>
      </c>
      <c r="N510" s="13">
        <v>0</v>
      </c>
      <c r="O510" s="13"/>
      <c r="P510" s="13">
        <v>0</v>
      </c>
      <c r="Q510" s="14">
        <v>0</v>
      </c>
    </row>
    <row r="511" spans="2:17" x14ac:dyDescent="0.25">
      <c r="B511" s="25">
        <v>43574</v>
      </c>
      <c r="C511" s="7"/>
      <c r="D511" s="5"/>
      <c r="E511" s="12">
        <v>0</v>
      </c>
      <c r="F511" s="12">
        <v>0</v>
      </c>
      <c r="G511" s="13">
        <v>0</v>
      </c>
      <c r="H511" s="13">
        <v>0</v>
      </c>
      <c r="I511" s="13">
        <v>0</v>
      </c>
      <c r="J511" s="13">
        <v>0</v>
      </c>
      <c r="K511" s="13">
        <v>0</v>
      </c>
      <c r="L511" s="13">
        <v>0</v>
      </c>
      <c r="M511" s="13">
        <v>0</v>
      </c>
      <c r="N511" s="13">
        <v>0</v>
      </c>
      <c r="O511" s="13"/>
      <c r="P511" s="13">
        <v>0</v>
      </c>
      <c r="Q511" s="14">
        <v>0</v>
      </c>
    </row>
    <row r="512" spans="2:17" x14ac:dyDescent="0.25">
      <c r="B512" s="25">
        <v>43575</v>
      </c>
      <c r="C512" s="7"/>
      <c r="D512" s="5"/>
      <c r="E512" s="12">
        <v>0</v>
      </c>
      <c r="F512" s="12">
        <v>0</v>
      </c>
      <c r="G512" s="13">
        <v>0</v>
      </c>
      <c r="H512" s="13">
        <v>0</v>
      </c>
      <c r="I512" s="13">
        <v>0</v>
      </c>
      <c r="J512" s="13">
        <v>0</v>
      </c>
      <c r="K512" s="13">
        <v>0</v>
      </c>
      <c r="L512" s="13">
        <v>0</v>
      </c>
      <c r="M512" s="13">
        <v>0</v>
      </c>
      <c r="N512" s="13">
        <v>0</v>
      </c>
      <c r="O512" s="13"/>
      <c r="P512" s="13">
        <v>0</v>
      </c>
      <c r="Q512" s="14">
        <v>0</v>
      </c>
    </row>
    <row r="513" spans="2:17" x14ac:dyDescent="0.25">
      <c r="B513" s="25">
        <v>43576</v>
      </c>
      <c r="C513" s="7"/>
      <c r="D513" s="5"/>
      <c r="E513" s="12">
        <v>0</v>
      </c>
      <c r="F513" s="12">
        <v>0</v>
      </c>
      <c r="G513" s="13">
        <v>0</v>
      </c>
      <c r="H513" s="13">
        <v>0</v>
      </c>
      <c r="I513" s="13">
        <v>0</v>
      </c>
      <c r="J513" s="13">
        <v>0</v>
      </c>
      <c r="K513" s="13">
        <v>0</v>
      </c>
      <c r="L513" s="13">
        <v>0</v>
      </c>
      <c r="M513" s="13">
        <v>0</v>
      </c>
      <c r="N513" s="13">
        <v>0</v>
      </c>
      <c r="O513" s="13"/>
      <c r="P513" s="13">
        <v>0</v>
      </c>
      <c r="Q513" s="14">
        <v>0</v>
      </c>
    </row>
    <row r="514" spans="2:17" x14ac:dyDescent="0.25">
      <c r="B514" s="25">
        <v>43577</v>
      </c>
      <c r="C514" s="7"/>
      <c r="D514" s="5"/>
      <c r="E514" s="12">
        <v>0</v>
      </c>
      <c r="F514" s="12">
        <v>0</v>
      </c>
      <c r="G514" s="13">
        <v>0</v>
      </c>
      <c r="H514" s="13">
        <v>0</v>
      </c>
      <c r="I514" s="13">
        <v>0</v>
      </c>
      <c r="J514" s="13">
        <v>0</v>
      </c>
      <c r="K514" s="13">
        <v>0</v>
      </c>
      <c r="L514" s="13">
        <v>0</v>
      </c>
      <c r="M514" s="13">
        <v>0</v>
      </c>
      <c r="N514" s="13">
        <v>0</v>
      </c>
      <c r="O514" s="13"/>
      <c r="P514" s="13">
        <v>0</v>
      </c>
      <c r="Q514" s="14">
        <v>0</v>
      </c>
    </row>
    <row r="515" spans="2:17" x14ac:dyDescent="0.25">
      <c r="B515" s="25">
        <v>43578</v>
      </c>
      <c r="C515" s="7"/>
      <c r="D515" s="5"/>
      <c r="E515" s="12">
        <v>0</v>
      </c>
      <c r="F515" s="12">
        <v>0</v>
      </c>
      <c r="G515" s="13">
        <v>0</v>
      </c>
      <c r="H515" s="13">
        <v>0</v>
      </c>
      <c r="I515" s="13">
        <v>0</v>
      </c>
      <c r="J515" s="13">
        <v>0</v>
      </c>
      <c r="K515" s="13">
        <v>0</v>
      </c>
      <c r="L515" s="13">
        <v>0</v>
      </c>
      <c r="M515" s="13">
        <v>0</v>
      </c>
      <c r="N515" s="13">
        <v>0</v>
      </c>
      <c r="O515" s="13"/>
      <c r="P515" s="13">
        <v>0</v>
      </c>
      <c r="Q515" s="14">
        <v>0</v>
      </c>
    </row>
    <row r="516" spans="2:17" x14ac:dyDescent="0.25">
      <c r="B516" s="25">
        <v>43579</v>
      </c>
      <c r="C516" s="7"/>
      <c r="D516" s="5"/>
      <c r="E516" s="12">
        <v>0</v>
      </c>
      <c r="F516" s="12">
        <v>0</v>
      </c>
      <c r="G516" s="13">
        <v>0</v>
      </c>
      <c r="H516" s="13">
        <v>0</v>
      </c>
      <c r="I516" s="13">
        <v>0</v>
      </c>
      <c r="J516" s="13">
        <v>0</v>
      </c>
      <c r="K516" s="13">
        <v>0</v>
      </c>
      <c r="L516" s="13">
        <v>0</v>
      </c>
      <c r="M516" s="13">
        <v>0</v>
      </c>
      <c r="N516" s="13">
        <v>0</v>
      </c>
      <c r="O516" s="13"/>
      <c r="P516" s="13">
        <v>0</v>
      </c>
      <c r="Q516" s="14">
        <v>0</v>
      </c>
    </row>
    <row r="517" spans="2:17" x14ac:dyDescent="0.25">
      <c r="B517" s="25">
        <v>43580</v>
      </c>
      <c r="C517" s="7"/>
      <c r="D517" s="5"/>
      <c r="E517" s="12">
        <v>0</v>
      </c>
      <c r="F517" s="12">
        <v>0</v>
      </c>
      <c r="G517" s="13">
        <v>0</v>
      </c>
      <c r="H517" s="13">
        <v>0</v>
      </c>
      <c r="I517" s="13">
        <v>0</v>
      </c>
      <c r="J517" s="13">
        <v>0</v>
      </c>
      <c r="K517" s="13">
        <v>0</v>
      </c>
      <c r="L517" s="13">
        <v>0</v>
      </c>
      <c r="M517" s="13">
        <v>0</v>
      </c>
      <c r="N517" s="13">
        <v>0</v>
      </c>
      <c r="O517" s="13"/>
      <c r="P517" s="13">
        <v>0</v>
      </c>
      <c r="Q517" s="14">
        <v>0</v>
      </c>
    </row>
    <row r="518" spans="2:17" x14ac:dyDescent="0.25">
      <c r="B518" s="25">
        <v>43581</v>
      </c>
      <c r="C518" s="7"/>
      <c r="D518" s="5"/>
      <c r="E518" s="12">
        <v>1350</v>
      </c>
      <c r="F518" s="12">
        <v>29.03</v>
      </c>
      <c r="G518" s="13">
        <v>6.0963000000000003</v>
      </c>
      <c r="H518" s="13">
        <v>0</v>
      </c>
      <c r="I518" s="13">
        <v>0</v>
      </c>
      <c r="J518" s="13">
        <v>6.1</v>
      </c>
      <c r="K518" s="13">
        <v>48.6</v>
      </c>
      <c r="L518" s="13">
        <v>39.630000000000003</v>
      </c>
      <c r="M518" s="13">
        <v>0</v>
      </c>
      <c r="N518" s="13">
        <v>0</v>
      </c>
      <c r="O518" s="13"/>
      <c r="P518" s="13">
        <v>123.36</v>
      </c>
      <c r="Q518" s="14">
        <v>1226.6400000000001</v>
      </c>
    </row>
    <row r="519" spans="2:17" x14ac:dyDescent="0.25">
      <c r="B519" s="25">
        <v>43582</v>
      </c>
      <c r="C519" s="7"/>
      <c r="D519" s="5"/>
      <c r="E519" s="12">
        <v>0</v>
      </c>
      <c r="F519" s="12">
        <v>0</v>
      </c>
      <c r="G519" s="13">
        <v>0</v>
      </c>
      <c r="H519" s="13">
        <v>0</v>
      </c>
      <c r="I519" s="13">
        <v>0</v>
      </c>
      <c r="J519" s="13">
        <v>0</v>
      </c>
      <c r="K519" s="13">
        <v>0</v>
      </c>
      <c r="L519" s="13">
        <v>0</v>
      </c>
      <c r="M519" s="13">
        <v>0</v>
      </c>
      <c r="N519" s="13">
        <v>0</v>
      </c>
      <c r="O519" s="13"/>
      <c r="P519" s="13">
        <v>0</v>
      </c>
      <c r="Q519" s="14">
        <v>0</v>
      </c>
    </row>
    <row r="520" spans="2:17" x14ac:dyDescent="0.25">
      <c r="B520" s="25">
        <v>43583</v>
      </c>
      <c r="C520" s="7"/>
      <c r="D520" s="5"/>
      <c r="E520" s="12">
        <v>0</v>
      </c>
      <c r="F520" s="12">
        <v>0</v>
      </c>
      <c r="G520" s="13">
        <v>0</v>
      </c>
      <c r="H520" s="13">
        <v>0</v>
      </c>
      <c r="I520" s="13">
        <v>0</v>
      </c>
      <c r="J520" s="13">
        <v>0</v>
      </c>
      <c r="K520" s="13">
        <v>0</v>
      </c>
      <c r="L520" s="13">
        <v>0</v>
      </c>
      <c r="M520" s="13">
        <v>0</v>
      </c>
      <c r="N520" s="13">
        <v>0</v>
      </c>
      <c r="O520" s="13"/>
      <c r="P520" s="13">
        <v>0</v>
      </c>
      <c r="Q520" s="14">
        <v>0</v>
      </c>
    </row>
    <row r="521" spans="2:17" x14ac:dyDescent="0.25">
      <c r="B521" s="25">
        <v>43584</v>
      </c>
      <c r="C521" s="7"/>
      <c r="D521" s="5"/>
      <c r="E521" s="12">
        <v>0</v>
      </c>
      <c r="F521" s="12">
        <v>0</v>
      </c>
      <c r="G521" s="13">
        <v>0</v>
      </c>
      <c r="H521" s="13">
        <v>0</v>
      </c>
      <c r="I521" s="13">
        <v>0</v>
      </c>
      <c r="J521" s="13">
        <v>0</v>
      </c>
      <c r="K521" s="13">
        <v>0</v>
      </c>
      <c r="L521" s="13">
        <v>0</v>
      </c>
      <c r="M521" s="13">
        <v>0</v>
      </c>
      <c r="N521" s="13">
        <v>0</v>
      </c>
      <c r="O521" s="13"/>
      <c r="P521" s="13">
        <v>0</v>
      </c>
      <c r="Q521" s="14">
        <v>0</v>
      </c>
    </row>
    <row r="522" spans="2:17" x14ac:dyDescent="0.25">
      <c r="B522" s="25">
        <v>43585</v>
      </c>
      <c r="C522" s="7"/>
      <c r="D522" s="5"/>
      <c r="E522" s="12">
        <v>0</v>
      </c>
      <c r="F522" s="12">
        <v>0</v>
      </c>
      <c r="G522" s="13">
        <v>0</v>
      </c>
      <c r="H522" s="13">
        <v>0</v>
      </c>
      <c r="I522" s="13">
        <v>0</v>
      </c>
      <c r="J522" s="13">
        <v>0</v>
      </c>
      <c r="K522" s="13">
        <v>0</v>
      </c>
      <c r="L522" s="13">
        <v>0</v>
      </c>
      <c r="M522" s="13">
        <v>0</v>
      </c>
      <c r="N522" s="13">
        <v>0</v>
      </c>
      <c r="O522" s="13"/>
      <c r="P522" s="13">
        <v>0</v>
      </c>
      <c r="Q522" s="14">
        <v>0</v>
      </c>
    </row>
    <row r="523" spans="2:17" x14ac:dyDescent="0.25">
      <c r="B523" s="25">
        <v>43586</v>
      </c>
      <c r="C523" s="7"/>
      <c r="D523" s="5"/>
      <c r="E523" s="12">
        <v>0</v>
      </c>
      <c r="F523" s="12">
        <v>0</v>
      </c>
      <c r="G523" s="13">
        <v>0</v>
      </c>
      <c r="H523" s="13">
        <v>0</v>
      </c>
      <c r="I523" s="13">
        <v>0</v>
      </c>
      <c r="J523" s="13">
        <v>0</v>
      </c>
      <c r="K523" s="13">
        <v>0</v>
      </c>
      <c r="L523" s="13">
        <v>0</v>
      </c>
      <c r="M523" s="13">
        <v>0</v>
      </c>
      <c r="N523" s="13">
        <v>0</v>
      </c>
      <c r="O523" s="13"/>
      <c r="P523" s="13">
        <v>0</v>
      </c>
      <c r="Q523" s="14">
        <v>0</v>
      </c>
    </row>
    <row r="524" spans="2:17" x14ac:dyDescent="0.25">
      <c r="C524" s="26">
        <v>0</v>
      </c>
      <c r="D524" s="27">
        <v>0</v>
      </c>
      <c r="E524" s="28">
        <v>4724.96</v>
      </c>
      <c r="F524" s="28">
        <v>101.59</v>
      </c>
      <c r="G524" s="28">
        <v>21.3339</v>
      </c>
      <c r="H524" s="28">
        <v>365.64</v>
      </c>
      <c r="I524" s="28">
        <v>38.392199999999995</v>
      </c>
      <c r="J524" s="28">
        <v>59.730000000000004</v>
      </c>
      <c r="K524" s="28">
        <v>170.1</v>
      </c>
      <c r="L524" s="28">
        <v>127.73999999999998</v>
      </c>
      <c r="M524" s="28">
        <v>0</v>
      </c>
      <c r="N524" s="28">
        <v>0</v>
      </c>
      <c r="O524" s="28">
        <v>0</v>
      </c>
      <c r="P524" s="28">
        <v>824.80000000000007</v>
      </c>
      <c r="Q524" s="28">
        <v>3900.16</v>
      </c>
    </row>
    <row r="525" spans="2:17" x14ac:dyDescent="0.25">
      <c r="C525" s="6"/>
      <c r="D525" s="6"/>
      <c r="E525" s="8"/>
      <c r="F525" s="29">
        <v>101.59</v>
      </c>
      <c r="G525" s="30">
        <v>21.3339</v>
      </c>
      <c r="H525" s="29">
        <v>365.64</v>
      </c>
      <c r="I525" s="30">
        <v>38.392199999999995</v>
      </c>
      <c r="J525" s="9"/>
      <c r="K525" s="8"/>
      <c r="L525" s="8"/>
      <c r="M525" s="8"/>
      <c r="N525" s="10">
        <v>0</v>
      </c>
      <c r="O525" s="11"/>
      <c r="P525" s="8"/>
      <c r="Q525" s="8"/>
    </row>
    <row r="526" spans="2:17" x14ac:dyDescent="0.25">
      <c r="C526" s="6"/>
      <c r="D526" s="6"/>
      <c r="E526" s="8"/>
      <c r="F526" s="29">
        <v>0</v>
      </c>
      <c r="G526" s="9"/>
      <c r="H526" s="29">
        <v>0</v>
      </c>
      <c r="I526" s="9"/>
      <c r="J526" s="9"/>
      <c r="K526" s="31">
        <v>0</v>
      </c>
      <c r="L526" s="8"/>
      <c r="M526" s="8"/>
      <c r="N526" s="8"/>
      <c r="O526" s="8"/>
      <c r="P526" s="8"/>
      <c r="Q526" s="8"/>
    </row>
  </sheetData>
  <mergeCells count="75">
    <mergeCell ref="T2:Z2"/>
    <mergeCell ref="AB2:AI2"/>
    <mergeCell ref="T3:AI3"/>
    <mergeCell ref="B43:H43"/>
    <mergeCell ref="J43:Q43"/>
    <mergeCell ref="T43:Z43"/>
    <mergeCell ref="AB43:AI43"/>
    <mergeCell ref="B2:H2"/>
    <mergeCell ref="J2:Q2"/>
    <mergeCell ref="B3:Q3"/>
    <mergeCell ref="T44:AI44"/>
    <mergeCell ref="B84:H84"/>
    <mergeCell ref="J84:Q84"/>
    <mergeCell ref="B85:Q85"/>
    <mergeCell ref="T84:Z84"/>
    <mergeCell ref="AB84:AI84"/>
    <mergeCell ref="T85:AI85"/>
    <mergeCell ref="B44:Q44"/>
    <mergeCell ref="T124:Z124"/>
    <mergeCell ref="AB124:AI124"/>
    <mergeCell ref="T125:AI125"/>
    <mergeCell ref="B164:H164"/>
    <mergeCell ref="J164:Q164"/>
    <mergeCell ref="T164:Z164"/>
    <mergeCell ref="AB164:AI164"/>
    <mergeCell ref="B124:H124"/>
    <mergeCell ref="J124:Q124"/>
    <mergeCell ref="B125:Q125"/>
    <mergeCell ref="T165:AI165"/>
    <mergeCell ref="B205:H205"/>
    <mergeCell ref="J205:Q205"/>
    <mergeCell ref="B206:Q206"/>
    <mergeCell ref="T205:Z205"/>
    <mergeCell ref="AB205:AI205"/>
    <mergeCell ref="T206:AI206"/>
    <mergeCell ref="B165:Q165"/>
    <mergeCell ref="T246:Z246"/>
    <mergeCell ref="AB246:AI246"/>
    <mergeCell ref="T247:AI247"/>
    <mergeCell ref="B286:H286"/>
    <mergeCell ref="J286:Q286"/>
    <mergeCell ref="T286:Z286"/>
    <mergeCell ref="AB286:AI286"/>
    <mergeCell ref="B246:H246"/>
    <mergeCell ref="J246:Q246"/>
    <mergeCell ref="B247:Q247"/>
    <mergeCell ref="T287:AI287"/>
    <mergeCell ref="B327:H327"/>
    <mergeCell ref="J327:Q327"/>
    <mergeCell ref="B328:Q328"/>
    <mergeCell ref="T327:Z327"/>
    <mergeCell ref="AB327:AI327"/>
    <mergeCell ref="T328:AI328"/>
    <mergeCell ref="B287:Q287"/>
    <mergeCell ref="B367:H367"/>
    <mergeCell ref="J367:Q367"/>
    <mergeCell ref="B368:Q368"/>
    <mergeCell ref="T367:Z367"/>
    <mergeCell ref="AB367:AI367"/>
    <mergeCell ref="T368:AI368"/>
    <mergeCell ref="T449:Z449"/>
    <mergeCell ref="AB449:AI449"/>
    <mergeCell ref="T450:AI450"/>
    <mergeCell ref="B408:H408"/>
    <mergeCell ref="J408:Q408"/>
    <mergeCell ref="B409:Q409"/>
    <mergeCell ref="T408:Z408"/>
    <mergeCell ref="AB408:AI408"/>
    <mergeCell ref="T409:AI409"/>
    <mergeCell ref="B490:H490"/>
    <mergeCell ref="J490:Q490"/>
    <mergeCell ref="B491:Q491"/>
    <mergeCell ref="B449:H449"/>
    <mergeCell ref="J449:Q449"/>
    <mergeCell ref="B450:Q450"/>
  </mergeCells>
  <conditionalFormatting sqref="E5:Q35">
    <cfRule type="cellIs" dxfId="49" priority="49" operator="equal">
      <formula>0</formula>
    </cfRule>
    <cfRule type="cellIs" dxfId="48" priority="50" operator="lessThan">
      <formula>0</formula>
    </cfRule>
  </conditionalFormatting>
  <conditionalFormatting sqref="E249:Q279">
    <cfRule type="cellIs" dxfId="47" priority="25" operator="equal">
      <formula>0</formula>
    </cfRule>
    <cfRule type="cellIs" dxfId="46" priority="26" operator="lessThan">
      <formula>0</formula>
    </cfRule>
  </conditionalFormatting>
  <conditionalFormatting sqref="W5:AI35">
    <cfRule type="cellIs" dxfId="45" priority="47" operator="equal">
      <formula>0</formula>
    </cfRule>
    <cfRule type="cellIs" dxfId="44" priority="48" operator="lessThan">
      <formula>0</formula>
    </cfRule>
  </conditionalFormatting>
  <conditionalFormatting sqref="E46:Q76">
    <cfRule type="cellIs" dxfId="43" priority="45" operator="equal">
      <formula>0</formula>
    </cfRule>
    <cfRule type="cellIs" dxfId="42" priority="46" operator="lessThan">
      <formula>0</formula>
    </cfRule>
  </conditionalFormatting>
  <conditionalFormatting sqref="W46:AI76">
    <cfRule type="cellIs" dxfId="41" priority="43" operator="equal">
      <formula>0</formula>
    </cfRule>
    <cfRule type="cellIs" dxfId="40" priority="44" operator="lessThan">
      <formula>0</formula>
    </cfRule>
  </conditionalFormatting>
  <conditionalFormatting sqref="E87:Q117">
    <cfRule type="cellIs" dxfId="39" priority="41" operator="equal">
      <formula>0</formula>
    </cfRule>
    <cfRule type="cellIs" dxfId="38" priority="42" operator="lessThan">
      <formula>0</formula>
    </cfRule>
  </conditionalFormatting>
  <conditionalFormatting sqref="W87:AI117">
    <cfRule type="cellIs" dxfId="37" priority="39" operator="equal">
      <formula>0</formula>
    </cfRule>
    <cfRule type="cellIs" dxfId="36" priority="40" operator="lessThan">
      <formula>0</formula>
    </cfRule>
  </conditionalFormatting>
  <conditionalFormatting sqref="E127:Q157">
    <cfRule type="cellIs" dxfId="35" priority="37" operator="equal">
      <formula>0</formula>
    </cfRule>
    <cfRule type="cellIs" dxfId="34" priority="38" operator="lessThan">
      <formula>0</formula>
    </cfRule>
  </conditionalFormatting>
  <conditionalFormatting sqref="W127:AI157">
    <cfRule type="cellIs" dxfId="33" priority="35" operator="equal">
      <formula>0</formula>
    </cfRule>
    <cfRule type="cellIs" dxfId="32" priority="36" operator="lessThan">
      <formula>0</formula>
    </cfRule>
  </conditionalFormatting>
  <conditionalFormatting sqref="E167:Q197">
    <cfRule type="cellIs" dxfId="31" priority="33" operator="equal">
      <formula>0</formula>
    </cfRule>
    <cfRule type="cellIs" dxfId="30" priority="34" operator="lessThan">
      <formula>0</formula>
    </cfRule>
  </conditionalFormatting>
  <conditionalFormatting sqref="W167:AI197">
    <cfRule type="cellIs" dxfId="29" priority="31" operator="equal">
      <formula>0</formula>
    </cfRule>
    <cfRule type="cellIs" dxfId="28" priority="32" operator="lessThan">
      <formula>0</formula>
    </cfRule>
  </conditionalFormatting>
  <conditionalFormatting sqref="E208:Q238">
    <cfRule type="cellIs" dxfId="27" priority="29" operator="equal">
      <formula>0</formula>
    </cfRule>
    <cfRule type="cellIs" dxfId="26" priority="30" operator="lessThan">
      <formula>0</formula>
    </cfRule>
  </conditionalFormatting>
  <conditionalFormatting sqref="W208:AI238">
    <cfRule type="cellIs" dxfId="25" priority="27" operator="equal">
      <formula>0</formula>
    </cfRule>
    <cfRule type="cellIs" dxfId="24" priority="28" operator="lessThan">
      <formula>0</formula>
    </cfRule>
  </conditionalFormatting>
  <conditionalFormatting sqref="W249:AI279">
    <cfRule type="cellIs" dxfId="23" priority="23" operator="equal">
      <formula>0</formula>
    </cfRule>
    <cfRule type="cellIs" dxfId="22" priority="24" operator="lessThan">
      <formula>0</formula>
    </cfRule>
  </conditionalFormatting>
  <conditionalFormatting sqref="E289:Q319">
    <cfRule type="cellIs" dxfId="21" priority="21" operator="equal">
      <formula>0</formula>
    </cfRule>
    <cfRule type="cellIs" dxfId="20" priority="22" operator="lessThan">
      <formula>0</formula>
    </cfRule>
  </conditionalFormatting>
  <conditionalFormatting sqref="W289:AI319">
    <cfRule type="cellIs" dxfId="19" priority="19" operator="equal">
      <formula>0</formula>
    </cfRule>
    <cfRule type="cellIs" dxfId="18" priority="20" operator="lessThan">
      <formula>0</formula>
    </cfRule>
  </conditionalFormatting>
  <conditionalFormatting sqref="E330:Q360">
    <cfRule type="cellIs" dxfId="17" priority="17" operator="equal">
      <formula>0</formula>
    </cfRule>
    <cfRule type="cellIs" dxfId="16" priority="18" operator="lessThan">
      <formula>0</formula>
    </cfRule>
  </conditionalFormatting>
  <conditionalFormatting sqref="W330:AI360">
    <cfRule type="cellIs" dxfId="15" priority="15" operator="equal">
      <formula>0</formula>
    </cfRule>
    <cfRule type="cellIs" dxfId="14" priority="16" operator="lessThan">
      <formula>0</formula>
    </cfRule>
  </conditionalFormatting>
  <conditionalFormatting sqref="E370:Q400">
    <cfRule type="cellIs" dxfId="13" priority="13" operator="equal">
      <formula>0</formula>
    </cfRule>
    <cfRule type="cellIs" dxfId="12" priority="14" operator="lessThan">
      <formula>0</formula>
    </cfRule>
  </conditionalFormatting>
  <conditionalFormatting sqref="W370:AI400">
    <cfRule type="cellIs" dxfId="11" priority="11" operator="equal">
      <formula>0</formula>
    </cfRule>
    <cfRule type="cellIs" dxfId="10" priority="12" operator="lessThan">
      <formula>0</formula>
    </cfRule>
  </conditionalFormatting>
  <conditionalFormatting sqref="E411:Q441">
    <cfRule type="cellIs" dxfId="9" priority="9" operator="equal">
      <formula>0</formula>
    </cfRule>
    <cfRule type="cellIs" dxfId="8" priority="10" operator="lessThan">
      <formula>0</formula>
    </cfRule>
  </conditionalFormatting>
  <conditionalFormatting sqref="W411:AI441">
    <cfRule type="cellIs" dxfId="7" priority="7" operator="equal">
      <formula>0</formula>
    </cfRule>
    <cfRule type="cellIs" dxfId="6" priority="8" operator="lessThan">
      <formula>0</formula>
    </cfRule>
  </conditionalFormatting>
  <conditionalFormatting sqref="E452:Q482">
    <cfRule type="cellIs" dxfId="5" priority="5" operator="equal">
      <formula>0</formula>
    </cfRule>
    <cfRule type="cellIs" dxfId="4" priority="6" operator="lessThan">
      <formula>0</formula>
    </cfRule>
  </conditionalFormatting>
  <conditionalFormatting sqref="W452:AI482">
    <cfRule type="cellIs" dxfId="3" priority="3" operator="equal">
      <formula>0</formula>
    </cfRule>
    <cfRule type="cellIs" dxfId="2" priority="4" operator="lessThan">
      <formula>0</formula>
    </cfRule>
  </conditionalFormatting>
  <conditionalFormatting sqref="E493:Q523">
    <cfRule type="cellIs" dxfId="1" priority="1" operator="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 Entidad</vt:lpstr>
      <vt:lpstr>Liquidacion </vt:lpstr>
      <vt:lpstr>Hoja4</vt:lpstr>
      <vt:lpstr>ARMADO PARA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Silva</dc:creator>
  <cp:lastModifiedBy>Alejandro Silva</cp:lastModifiedBy>
  <dcterms:created xsi:type="dcterms:W3CDTF">2019-03-21T13:18:43Z</dcterms:created>
  <dcterms:modified xsi:type="dcterms:W3CDTF">2019-05-10T19:23:29Z</dcterms:modified>
</cp:coreProperties>
</file>